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vie93shr1\users$\santi\Desktop\"/>
    </mc:Choice>
  </mc:AlternateContent>
  <xr:revisionPtr revIDLastSave="0" documentId="13_ncr:1_{E53C3CEF-008D-4C00-A5F8-F9E8A85996BF}" xr6:coauthVersionLast="45" xr6:coauthVersionMax="45" xr10:uidLastSave="{00000000-0000-0000-0000-000000000000}"/>
  <bookViews>
    <workbookView xWindow="-120" yWindow="-120" windowWidth="29040" windowHeight="15840" xr2:uid="{1B1DD1C2-254E-4690-BA49-E67D59983680}"/>
  </bookViews>
  <sheets>
    <sheet name="Selected key data" sheetId="1" r:id="rId1"/>
    <sheet name="Materiality Matrix" sheetId="2" r:id="rId2"/>
    <sheet name="Sustainability organisation" sheetId="3" r:id="rId3"/>
    <sheet name="Sustainable Development Goals" sheetId="4" r:id="rId4"/>
    <sheet name="EU taxonomy" sheetId="5" r:id="rId5"/>
    <sheet name="Area covered by Vienna Airport" sheetId="6" r:id="rId6"/>
    <sheet name="Catchment area" sheetId="7" r:id="rId7"/>
    <sheet name="Operating indicators" sheetId="9" r:id="rId8"/>
    <sheet name="Organisation chart" sheetId="8" r:id="rId9"/>
    <sheet name="Financial indicators" sheetId="10" r:id="rId10"/>
    <sheet name="Employees key indicators" sheetId="11" r:id="rId11"/>
    <sheet name="Parental leave and return ratio" sheetId="12" r:id="rId12"/>
    <sheet name="New employees 2017–2022" sheetId="13" r:id="rId13"/>
    <sheet name="Employee turnover 2017–2022" sheetId="14" r:id="rId14"/>
    <sheet name="Amount spent on training" sheetId="15" r:id="rId15"/>
    <sheet name="Apprentices at Flughafen Wien " sheetId="16" r:id="rId16"/>
    <sheet name="Occupational health and safety" sheetId="17" r:id="rId17"/>
    <sheet name="Key data energy consumption" sheetId="18" r:id="rId18"/>
    <sheet name="FWAG total energy requirement" sheetId="19" r:id="rId19"/>
    <sheet name="FWAG total energy requirements " sheetId="20" r:id="rId20"/>
    <sheet name="FWAG water consumption" sheetId="21" r:id="rId21"/>
    <sheet name="Aircraft de-icing 2017–2022" sheetId="22" r:id="rId22"/>
    <sheet name="FWAG Waste 2017–2022" sheetId="23" r:id="rId23"/>
    <sheet name="FWAG CO2 emissions in tonnes" sheetId="24" r:id="rId24"/>
    <sheet name="CO2 emissions by Scope" sheetId="27" r:id="rId25"/>
    <sheet name="Airborne emissions 2017–2022" sheetId="25" r:id="rId26"/>
    <sheet name="Area of the flight noise zone" sheetId="26" r:id="rId27"/>
    <sheet name="Modal split at Vienna Airport" sheetId="28" r:id="rId28"/>
    <sheet name="Bird strikes at Vienna Airport" sheetId="29" r:id="rId29"/>
    <sheet name="Key data Vöslau Airport" sheetId="30" r:id="rId30"/>
  </sheets>
  <externalReferences>
    <externalReference r:id="rId31"/>
  </externalReferences>
  <calcPr calcId="191029" concurrentManualCount="1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1" l="1"/>
  <c r="H15" i="11"/>
  <c r="H14" i="11"/>
  <c r="H13" i="11"/>
  <c r="H9" i="11"/>
  <c r="H2" i="11"/>
  <c r="G12" i="9"/>
  <c r="G10" i="9"/>
  <c r="D9" i="30" l="1"/>
  <c r="E9" i="30"/>
  <c r="F9" i="30"/>
  <c r="G9" i="30"/>
  <c r="H9" i="30"/>
  <c r="C9" i="30"/>
  <c r="D5" i="30"/>
  <c r="E5" i="30"/>
  <c r="F5" i="30"/>
  <c r="G5" i="30"/>
  <c r="H5" i="30"/>
  <c r="C5" i="30"/>
  <c r="H7" i="30"/>
  <c r="G7" i="30"/>
  <c r="F7" i="30"/>
  <c r="E7" i="30"/>
  <c r="D7" i="30"/>
  <c r="C7" i="30"/>
</calcChain>
</file>

<file path=xl/sharedStrings.xml><?xml version="1.0" encoding="utf-8"?>
<sst xmlns="http://schemas.openxmlformats.org/spreadsheetml/2006/main" count="375" uniqueCount="234">
  <si>
    <t>%</t>
  </si>
  <si>
    <t>FTE</t>
  </si>
  <si>
    <t>rd. 20.000</t>
  </si>
  <si>
    <t>17/65</t>
  </si>
  <si>
    <t>rd. 22.500</t>
  </si>
  <si>
    <t>19/74</t>
  </si>
  <si>
    <t>15/93</t>
  </si>
  <si>
    <t>15/117</t>
  </si>
  <si>
    <t>15/118</t>
  </si>
  <si>
    <t>Einheit</t>
  </si>
  <si>
    <t>rd.22.500</t>
  </si>
  <si>
    <t>rd.20.000</t>
  </si>
  <si>
    <t>km2</t>
  </si>
  <si>
    <r>
      <t xml:space="preserve">2021 </t>
    </r>
    <r>
      <rPr>
        <b/>
        <vertAlign val="superscript"/>
        <sz val="11"/>
        <color rgb="FF000000"/>
        <rFont val="Fedra Sans VIE Book"/>
        <family val="3"/>
      </rPr>
      <t>1</t>
    </r>
  </si>
  <si>
    <r>
      <t xml:space="preserve">2022 </t>
    </r>
    <r>
      <rPr>
        <b/>
        <vertAlign val="superscript"/>
        <sz val="11"/>
        <color rgb="FF000000"/>
        <rFont val="Fedra Sans VIE Book"/>
        <family val="3"/>
      </rPr>
      <t>1</t>
    </r>
  </si>
  <si>
    <r>
      <t xml:space="preserve">2020 </t>
    </r>
    <r>
      <rPr>
        <b/>
        <vertAlign val="superscript"/>
        <sz val="11"/>
        <color rgb="FF000000"/>
        <rFont val="Fedra Sans VIE Book"/>
        <family val="3"/>
      </rPr>
      <t>1</t>
    </r>
  </si>
  <si>
    <t>Anteil taxonomiefähiger Wirtschaftsaktivitäten am Gesamtumsatz, Capex und Opex</t>
  </si>
  <si>
    <t>Capex</t>
  </si>
  <si>
    <t>Opex</t>
  </si>
  <si>
    <t>rd. 22.000</t>
  </si>
  <si>
    <t>10km2</t>
  </si>
  <si>
    <t>&lt;30</t>
  </si>
  <si>
    <t>30–50</t>
  </si>
  <si>
    <t>&gt;50</t>
  </si>
  <si>
    <t>Gesamt</t>
  </si>
  <si>
    <t>abs.</t>
  </si>
  <si>
    <t>in %</t>
  </si>
  <si>
    <r>
      <t xml:space="preserve">2018 </t>
    </r>
    <r>
      <rPr>
        <b/>
        <vertAlign val="superscript"/>
        <sz val="11"/>
        <color rgb="FF000000"/>
        <rFont val="Fedra Sans VIE Book"/>
        <family val="3"/>
      </rPr>
      <t>1</t>
    </r>
  </si>
  <si>
    <r>
      <t xml:space="preserve">2019 </t>
    </r>
    <r>
      <rPr>
        <b/>
        <vertAlign val="superscript"/>
        <sz val="11"/>
        <color rgb="FF000000"/>
        <rFont val="Fedra Sans VIE Book"/>
        <family val="3"/>
      </rPr>
      <t>2</t>
    </r>
  </si>
  <si>
    <r>
      <t xml:space="preserve">2021 </t>
    </r>
    <r>
      <rPr>
        <b/>
        <vertAlign val="superscript"/>
        <sz val="11"/>
        <color rgb="FF000000"/>
        <rFont val="Fedra Sans VIE Book"/>
        <family val="3"/>
      </rPr>
      <t>3</t>
    </r>
  </si>
  <si>
    <t>2017*</t>
  </si>
  <si>
    <t>2018*</t>
  </si>
  <si>
    <t>2019*</t>
  </si>
  <si>
    <t>2020*</t>
  </si>
  <si>
    <t>2021*</t>
  </si>
  <si>
    <t>2022*</t>
  </si>
  <si>
    <t>MWh</t>
  </si>
  <si>
    <t>[-]</t>
  </si>
  <si>
    <t>in MWh</t>
  </si>
  <si>
    <r>
      <t>m</t>
    </r>
    <r>
      <rPr>
        <vertAlign val="superscript"/>
        <sz val="11"/>
        <color theme="1"/>
        <rFont val="Fedra Sans VIE Book"/>
        <family val="3"/>
      </rPr>
      <t>3</t>
    </r>
  </si>
  <si>
    <r>
      <t>m</t>
    </r>
    <r>
      <rPr>
        <vertAlign val="superscript"/>
        <sz val="11"/>
        <color rgb="FF000000"/>
        <rFont val="Fedra Sans VIE Book"/>
        <family val="3"/>
      </rPr>
      <t>3</t>
    </r>
  </si>
  <si>
    <t>Scope 1</t>
  </si>
  <si>
    <t>Scope 2</t>
  </si>
  <si>
    <t>Scope 3</t>
  </si>
  <si>
    <t>2021**</t>
  </si>
  <si>
    <t>n.a.</t>
  </si>
  <si>
    <t>kWh</t>
  </si>
  <si>
    <t>Einheiten</t>
  </si>
  <si>
    <t>rd. 23.000</t>
  </si>
  <si>
    <t>15/90</t>
  </si>
  <si>
    <t xml:space="preserve"> Area covered by Vienna Airport  </t>
  </si>
  <si>
    <t xml:space="preserve"> Passengers at Vienna Airport  </t>
  </si>
  <si>
    <t xml:space="preserve"> Cargo (air cargo and trucking)  </t>
  </si>
  <si>
    <t xml:space="preserve"> Aircraft movements (scheduled and charter)  </t>
  </si>
  <si>
    <t xml:space="preserve"> EBIT</t>
  </si>
  <si>
    <t xml:space="preserve"> Working population at the site  </t>
  </si>
  <si>
    <t xml:space="preserve"> Proportion of women  </t>
  </si>
  <si>
    <t xml:space="preserve"> Employees on parental leave (m/f)  </t>
  </si>
  <si>
    <t xml:space="preserve"> Reportable accidents per 1,000 employees  </t>
  </si>
  <si>
    <t xml:space="preserve"> Electricity consumption  </t>
  </si>
  <si>
    <t xml:space="preserve"> Heating consumption  </t>
  </si>
  <si>
    <t xml:space="preserve"> Cooling consumption  </t>
  </si>
  <si>
    <t xml:space="preserve"> Fuel consumption  </t>
  </si>
  <si>
    <t xml:space="preserve"> Total energy requirement  </t>
  </si>
  <si>
    <t xml:space="preserve"> CO2  emissions  </t>
  </si>
  <si>
    <t xml:space="preserve"> Total waste  </t>
  </si>
  <si>
    <r>
      <t xml:space="preserve"> Net profit </t>
    </r>
    <r>
      <rPr>
        <vertAlign val="superscript"/>
        <sz val="11"/>
        <color rgb="FF000000"/>
        <rFont val="Fedra Sans VIE Book"/>
        <family val="3"/>
      </rPr>
      <t>3</t>
    </r>
  </si>
  <si>
    <t xml:space="preserve"> Equity ratio</t>
  </si>
  <si>
    <t xml:space="preserve"> Capital expenditure </t>
  </si>
  <si>
    <r>
      <t xml:space="preserve"> Employees </t>
    </r>
    <r>
      <rPr>
        <vertAlign val="superscript"/>
        <sz val="11"/>
        <color rgb="FF000000"/>
        <rFont val="Fedra Sans VIE Book"/>
        <family val="3"/>
      </rPr>
      <t xml:space="preserve">4  </t>
    </r>
  </si>
  <si>
    <t xml:space="preserve"> Total revenue </t>
  </si>
  <si>
    <r>
      <t xml:space="preserve"> Employee headcount </t>
    </r>
    <r>
      <rPr>
        <vertAlign val="superscript"/>
        <sz val="11"/>
        <color rgb="FF000000"/>
        <rFont val="Fedra Sans VIE Book"/>
        <family val="3"/>
      </rPr>
      <t>5</t>
    </r>
    <r>
      <rPr>
        <sz val="11"/>
        <color indexed="8"/>
        <rFont val="Fedra Sans VIE Book"/>
        <family val="3"/>
      </rPr>
      <t xml:space="preserve">  </t>
    </r>
  </si>
  <si>
    <r>
      <t xml:space="preserve"> Average age </t>
    </r>
    <r>
      <rPr>
        <vertAlign val="superscript"/>
        <sz val="11"/>
        <color rgb="FF000000"/>
        <rFont val="Fedra Sans VIE Book"/>
        <family val="3"/>
      </rPr>
      <t xml:space="preserve">6 </t>
    </r>
    <r>
      <rPr>
        <sz val="11"/>
        <color indexed="8"/>
        <rFont val="Fedra Sans VIE Book"/>
        <family val="3"/>
      </rPr>
      <t xml:space="preserve"> </t>
    </r>
  </si>
  <si>
    <t xml:space="preserve"> Proportion of female executives  </t>
  </si>
  <si>
    <t xml:space="preserve"> Water consumption  </t>
  </si>
  <si>
    <t xml:space="preserve"> Waste water </t>
  </si>
  <si>
    <t>Units</t>
  </si>
  <si>
    <t>mn.</t>
  </si>
  <si>
    <t>tonnes</t>
  </si>
  <si>
    <t>number</t>
  </si>
  <si>
    <t>€ mn</t>
  </si>
  <si>
    <t>years</t>
  </si>
  <si>
    <t>number/ 1.000 employees</t>
  </si>
  <si>
    <t>kWh/TU</t>
  </si>
  <si>
    <t>kg/TU</t>
  </si>
  <si>
    <r>
      <t xml:space="preserve"> Traffic units (TU) </t>
    </r>
    <r>
      <rPr>
        <vertAlign val="superscript"/>
        <sz val="11"/>
        <color rgb="FF000000"/>
        <rFont val="Fedra Sans VIE Book"/>
        <family val="3"/>
      </rPr>
      <t>2</t>
    </r>
    <r>
      <rPr>
        <sz val="11"/>
        <color indexed="8"/>
        <rFont val="Fedra Sans VIE Book"/>
        <family val="3"/>
      </rPr>
      <t xml:space="preserve">  </t>
    </r>
  </si>
  <si>
    <t>l/TU</t>
  </si>
  <si>
    <t>1) In 2020 and 2021, the coronavirus pandemic significantly affected passenger numbers and employees at the airport. Working from home and short–time
    work led to very low utilisation of airport infrastructure and had a major impact on the figures per traffic unit. The figures for 2020 and 2021 are 
    therefore not directly comparable with those of previous years.
2) One traffic unit (TU) is equivalent to one passenger or 100 kg of air cargo or airmail
3) Net profit before non–controlling interests
4) Weighted full–time equivalent (FTE) as of 31 December
5) Headcount: number of all employment relationships of the consolidated Flughafen Wien Group in Austria in the relevant year
6) At Flughafen Wien AG</t>
  </si>
  <si>
    <t>Revenue</t>
  </si>
  <si>
    <t>Basis
in € million</t>
  </si>
  <si>
    <t>thereof  taxonomy eligible in%</t>
  </si>
  <si>
    <t>thereof  taxonomy eligible
in € million</t>
  </si>
  <si>
    <t>taxonomy-aligned</t>
  </si>
  <si>
    <t>taxonomy-eligible</t>
  </si>
  <si>
    <t>taxonomy-non-eligible</t>
  </si>
  <si>
    <t>thereof transfer passengers (in million)</t>
  </si>
  <si>
    <t>Cargo in tonnes (air cargo and trucking)</t>
  </si>
  <si>
    <t>Aircraft movements 
(scheduled and charter)</t>
  </si>
  <si>
    <t>Number of passenger (in million)</t>
  </si>
  <si>
    <r>
      <t xml:space="preserve">Traffic Units </t>
    </r>
    <r>
      <rPr>
        <vertAlign val="superscript"/>
        <sz val="11"/>
        <color rgb="FF000000"/>
        <rFont val="Fedra Sans VIE Book"/>
        <family val="3"/>
      </rPr>
      <t>1</t>
    </r>
  </si>
  <si>
    <t>Working population at the 
airport site in total</t>
  </si>
  <si>
    <r>
      <t xml:space="preserve">Aircraft movements (based on IFR) </t>
    </r>
    <r>
      <rPr>
        <vertAlign val="superscript"/>
        <sz val="11"/>
        <color rgb="FF000000"/>
        <rFont val="Fedra Sans VIE Book"/>
        <family val="3"/>
      </rPr>
      <t>2</t>
    </r>
    <r>
      <rPr>
        <sz val="11"/>
        <color indexed="8"/>
        <rFont val="Fedra Sans VIE Book"/>
        <family val="3"/>
      </rPr>
      <t xml:space="preserve"> 
from 11:30 p.m. to 5:30 a.m.</t>
    </r>
  </si>
  <si>
    <r>
      <t>Group employees</t>
    </r>
    <r>
      <rPr>
        <vertAlign val="superscript"/>
        <sz val="11"/>
        <color rgb="FF000000"/>
        <rFont val="Fedra Sans VIE Book"/>
        <family val="3"/>
      </rPr>
      <t>3</t>
    </r>
  </si>
  <si>
    <r>
      <t>FWAG employees</t>
    </r>
    <r>
      <rPr>
        <vertAlign val="superscript"/>
        <sz val="11"/>
        <color rgb="FF000000"/>
        <rFont val="Fedra Sans VIE Book"/>
        <family val="3"/>
      </rPr>
      <t>3</t>
    </r>
  </si>
  <si>
    <r>
      <t>Employee headcount</t>
    </r>
    <r>
      <rPr>
        <vertAlign val="superscript"/>
        <sz val="11"/>
        <color rgb="FF000000"/>
        <rFont val="Fedra Sans VIE Book"/>
        <family val="3"/>
      </rPr>
      <t>4</t>
    </r>
  </si>
  <si>
    <t>1) One traffic unit (TU) is equivalent to one passenger or 100 kg of air cargo or airmail
2) IFR (Instrument Flight Rules) include all scheduled, charter and general aviation flights
3) Weighted full–time equivalent (FTE) as of 31 December
4) Headcount: number of all employment relationships of the Flughafen Wien Group in the relevant year</t>
  </si>
  <si>
    <t>Area covered by Vienna  Airport</t>
  </si>
  <si>
    <r>
      <t>Financial indicators</t>
    </r>
    <r>
      <rPr>
        <b/>
        <vertAlign val="superscript"/>
        <sz val="11"/>
        <color rgb="FF000000"/>
        <rFont val="Fedra Sans VIE Book"/>
        <family val="3"/>
      </rPr>
      <t>1</t>
    </r>
    <r>
      <rPr>
        <b/>
        <sz val="11"/>
        <color indexed="8"/>
        <rFont val="Fedra Sans VIE Book"/>
        <family val="3"/>
      </rPr>
      <t xml:space="preserve"> in € million</t>
    </r>
  </si>
  <si>
    <t xml:space="preserve"> Total revenue  </t>
  </si>
  <si>
    <t xml:space="preserve"> Thereof Malta  </t>
  </si>
  <si>
    <t xml:space="preserve"> EBITDA  </t>
  </si>
  <si>
    <t xml:space="preserve"> EBIT  </t>
  </si>
  <si>
    <t xml:space="preserve"> Cash flow from operating activities  </t>
  </si>
  <si>
    <t xml:space="preserve"> Equity  </t>
  </si>
  <si>
    <t xml:space="preserve"> Equity ratio (in %)  </t>
  </si>
  <si>
    <t xml:space="preserve"> Total assets  </t>
  </si>
  <si>
    <t xml:space="preserve"> Income taxes  </t>
  </si>
  <si>
    <r>
      <t xml:space="preserve"> Thereof Airport</t>
    </r>
    <r>
      <rPr>
        <vertAlign val="superscript"/>
        <sz val="11"/>
        <color rgb="FF000000"/>
        <rFont val="Fedra Sans VIE Book"/>
        <family val="3"/>
      </rPr>
      <t>2</t>
    </r>
    <r>
      <rPr>
        <sz val="11"/>
        <color indexed="8"/>
        <rFont val="Fedra Sans VIE Book"/>
        <family val="3"/>
      </rPr>
      <t xml:space="preserve"> </t>
    </r>
  </si>
  <si>
    <r>
      <t xml:space="preserve"> Thereof Retail &amp;Properties</t>
    </r>
    <r>
      <rPr>
        <vertAlign val="superscript"/>
        <sz val="11"/>
        <color rgb="FF000000"/>
        <rFont val="Fedra Sans VIE Book"/>
        <family val="3"/>
      </rPr>
      <t>2</t>
    </r>
    <r>
      <rPr>
        <sz val="11"/>
        <color indexed="8"/>
        <rFont val="Fedra Sans VIE Book"/>
        <family val="3"/>
      </rPr>
      <t xml:space="preserve">  </t>
    </r>
  </si>
  <si>
    <r>
      <t xml:space="preserve"> Net profit</t>
    </r>
    <r>
      <rPr>
        <vertAlign val="superscript"/>
        <sz val="11"/>
        <color rgb="FF000000"/>
        <rFont val="Fedra Sans VIE Book"/>
        <family val="3"/>
      </rPr>
      <t>3</t>
    </r>
    <r>
      <rPr>
        <sz val="11"/>
        <color indexed="8"/>
        <rFont val="Fedra Sans VIE Book"/>
        <family val="3"/>
      </rPr>
      <t xml:space="preserve">  </t>
    </r>
  </si>
  <si>
    <r>
      <t xml:space="preserve"> Net debt</t>
    </r>
    <r>
      <rPr>
        <vertAlign val="superscript"/>
        <sz val="11"/>
        <color rgb="FF000000"/>
        <rFont val="Fedra Sans VIE Book"/>
        <family val="3"/>
      </rPr>
      <t>2</t>
    </r>
  </si>
  <si>
    <r>
      <t xml:space="preserve"> Gearing (in %)</t>
    </r>
    <r>
      <rPr>
        <vertAlign val="superscript"/>
        <sz val="11"/>
        <color rgb="FF000000"/>
        <rFont val="Fedra Sans VIE Book"/>
        <family val="3"/>
      </rPr>
      <t>2</t>
    </r>
    <r>
      <rPr>
        <sz val="11"/>
        <color indexed="8"/>
        <rFont val="Fedra Sans VIE Book"/>
        <family val="3"/>
      </rPr>
      <t xml:space="preserve">  </t>
    </r>
  </si>
  <si>
    <r>
      <t xml:space="preserve"> Capital expenditure</t>
    </r>
    <r>
      <rPr>
        <vertAlign val="superscript"/>
        <sz val="11"/>
        <color rgb="FF000000"/>
        <rFont val="Fedra Sans VIE Book"/>
        <family val="3"/>
      </rPr>
      <t>4</t>
    </r>
    <r>
      <rPr>
        <sz val="11"/>
        <color indexed="8"/>
        <rFont val="Fedra Sans VIE Book"/>
        <family val="3"/>
      </rPr>
      <t xml:space="preserve">  </t>
    </r>
  </si>
  <si>
    <r>
      <t xml:space="preserve"> Dividend per share(in €)</t>
    </r>
    <r>
      <rPr>
        <vertAlign val="superscript"/>
        <sz val="11"/>
        <color rgb="FF000000"/>
        <rFont val="Fedra Sans VIE Book"/>
        <family val="3"/>
      </rPr>
      <t>5</t>
    </r>
  </si>
  <si>
    <r>
      <t xml:space="preserve"> Thereof Other Segments</t>
    </r>
    <r>
      <rPr>
        <vertAlign val="superscript"/>
        <sz val="11"/>
        <color rgb="FF000000"/>
        <rFont val="Fedra Sans VIE Book"/>
        <family val="3"/>
      </rPr>
      <t>2</t>
    </r>
  </si>
  <si>
    <t>1) Consolidated Flughafen Wien Group
2) Segment figures are adapted to the new reporting structure
3) Net profit before non–controlling interests
4) Not including financial assets
5) The share capital is divided into 84,000,000 bearer shares</t>
  </si>
  <si>
    <r>
      <t xml:space="preserve"> Thereof Handling &amp; Security Services</t>
    </r>
    <r>
      <rPr>
        <vertAlign val="superscript"/>
        <sz val="11"/>
        <color rgb="FF000000"/>
        <rFont val="Fedra Sans VIE Book"/>
        <family val="3"/>
      </rPr>
      <t>2</t>
    </r>
    <r>
      <rPr>
        <sz val="11"/>
        <color indexed="8"/>
        <rFont val="Fedra Sans VIE Book"/>
        <family val="3"/>
      </rPr>
      <t xml:space="preserve">  </t>
    </r>
  </si>
  <si>
    <t>Location: Austria</t>
  </si>
  <si>
    <r>
      <t>Total employees</t>
    </r>
    <r>
      <rPr>
        <vertAlign val="superscript"/>
        <sz val="11"/>
        <color rgb="FF000000"/>
        <rFont val="Fedra Sans VIE Book"/>
        <family val="3"/>
      </rPr>
      <t xml:space="preserve"> 1</t>
    </r>
  </si>
  <si>
    <t>thereof women</t>
  </si>
  <si>
    <t>thereof men</t>
  </si>
  <si>
    <t>Full-time, male</t>
  </si>
  <si>
    <t>Full-time, female</t>
  </si>
  <si>
    <t>Part-time, male</t>
  </si>
  <si>
    <t>Part-time, female</t>
  </si>
  <si>
    <r>
      <t>Headcount</t>
    </r>
    <r>
      <rPr>
        <vertAlign val="superscript"/>
        <sz val="11"/>
        <color rgb="FF000000"/>
        <rFont val="Fedra Sans VIE Book"/>
        <family val="3"/>
      </rPr>
      <t>2</t>
    </r>
  </si>
  <si>
    <t>thereof male</t>
  </si>
  <si>
    <t>thereof female</t>
  </si>
  <si>
    <r>
      <t>Propotion of women</t>
    </r>
    <r>
      <rPr>
        <vertAlign val="superscript"/>
        <sz val="11"/>
        <color rgb="FF000000"/>
        <rFont val="Fedra Sans VIE Book"/>
        <family val="3"/>
      </rPr>
      <t>3</t>
    </r>
  </si>
  <si>
    <r>
      <t>Propotion of women</t>
    </r>
    <r>
      <rPr>
        <vertAlign val="superscript"/>
        <sz val="11"/>
        <color rgb="FF000000"/>
        <rFont val="Fedra Sans VIE Book"/>
        <family val="3"/>
      </rPr>
      <t>4</t>
    </r>
  </si>
  <si>
    <r>
      <t>Average age</t>
    </r>
    <r>
      <rPr>
        <vertAlign val="superscript"/>
        <sz val="11"/>
        <color rgb="FF000000"/>
        <rFont val="Fedra Sans VIE Book"/>
        <family val="3"/>
      </rPr>
      <t>4</t>
    </r>
  </si>
  <si>
    <r>
      <t xml:space="preserve">Employees on parental leave (m/w) </t>
    </r>
    <r>
      <rPr>
        <vertAlign val="superscript"/>
        <sz val="11"/>
        <color rgb="FF000000"/>
        <rFont val="Fedra Sans VIE Book"/>
        <family val="3"/>
      </rPr>
      <t>4</t>
    </r>
  </si>
  <si>
    <r>
      <t>Propotion of female executives</t>
    </r>
    <r>
      <rPr>
        <vertAlign val="superscript"/>
        <sz val="11"/>
        <color rgb="FF000000"/>
        <rFont val="Fedra Sans VIE Book"/>
        <family val="3"/>
      </rPr>
      <t>4</t>
    </r>
  </si>
  <si>
    <r>
      <t>People with disabilities</t>
    </r>
    <r>
      <rPr>
        <vertAlign val="superscript"/>
        <sz val="11"/>
        <color rgb="FF000000"/>
        <rFont val="Fedra Sans VIE Book"/>
        <family val="3"/>
      </rPr>
      <t>4</t>
    </r>
  </si>
  <si>
    <t>Number</t>
  </si>
  <si>
    <t>Years</t>
  </si>
  <si>
    <t>Ratio</t>
  </si>
  <si>
    <t>Unit</t>
  </si>
  <si>
    <t>1) Weighted full–time equivalents (FTEs) at the Flughafen Wien Group in Austria as of 31 December
2) Number of all employment relationships of the Flughafen Wien Group in Austria in the relevant year
3) At the Flughafen Wien Group in Austria
4) At Flughafen Wien AG</t>
  </si>
  <si>
    <t>Parental leave in total</t>
  </si>
  <si>
    <t>Sex m/f</t>
  </si>
  <si>
    <t>Entered parental leave</t>
  </si>
  <si>
    <t>Returned from parental leave</t>
  </si>
  <si>
    <t>Spent a minimum of 12 months 
with the company after returning</t>
  </si>
  <si>
    <t>Male</t>
  </si>
  <si>
    <t>Female</t>
  </si>
  <si>
    <t>Total</t>
  </si>
  <si>
    <t>1) Including GetService Dienstleistungsgesellschaft m.b.H. (GET1)
2) Including “GetService”–Flughafen–Sicherheits– und Servicedienst GmbH (GET2) and Vienna Airport Health Center GmbH (VHC); not including VIE Airport Baumanagement GmbH (OEBA)
3) Not including Mazur Parkplatz GmbH</t>
  </si>
  <si>
    <t>1) Including GetService Dienstleistungsgesellschaft m.b.H. (GET1)
2) Including “GetService”–Flughafen–Sicherheits– und Servicedienst GmbH (GET2) and Vienna Airport Health Center GmbH (VHC); 
    not including VIE Airport Baumanagement GmbH (OEBA)
3) Not including Mazur Parkplatz GmbH</t>
  </si>
  <si>
    <t>Total in € million</t>
  </si>
  <si>
    <t>Per employee in €</t>
  </si>
  <si>
    <t>* only parent company Flughafen Wien AG</t>
  </si>
  <si>
    <t>m/f</t>
  </si>
  <si>
    <t>Ratio of reportable accidents
 per 1,000 employees</t>
  </si>
  <si>
    <t>Days lost following an accident at work</t>
  </si>
  <si>
    <t>Days lost from other sick leave</t>
  </si>
  <si>
    <t>Reportable accidents</t>
  </si>
  <si>
    <t>Deaths</t>
  </si>
  <si>
    <t>1
(traffic accident)</t>
  </si>
  <si>
    <t>Days</t>
  </si>
  <si>
    <t>Number/
employees</t>
  </si>
  <si>
    <t>Number/ 1,000
employees in %</t>
  </si>
  <si>
    <t>Environmental aspect</t>
  </si>
  <si>
    <t>Electricity requirements</t>
  </si>
  <si>
    <t>Heat requirements</t>
  </si>
  <si>
    <t>Cooling requirements</t>
  </si>
  <si>
    <t>Fuels</t>
  </si>
  <si>
    <t>Total energy requirements</t>
  </si>
  <si>
    <t>Total energy requirements 
from renewable sources</t>
  </si>
  <si>
    <t>Share of renewable energy 
in total energy requirements</t>
  </si>
  <si>
    <t>Traffic units (TU)</t>
  </si>
  <si>
    <t>Passengers</t>
  </si>
  <si>
    <t>* The deterioration of the relative figures in the years 2020 and 2021 is due to the very sharp decline in passenger numbers and traffic units
    as a result of the COVID–19 pandemic.</t>
  </si>
  <si>
    <t>in kWh/Traffic units (TU)</t>
  </si>
  <si>
    <t>FWAG electricity requirements 2017- 2022</t>
  </si>
  <si>
    <t>FWAG total energy requirements</t>
  </si>
  <si>
    <t>in kWh/Traffic unit (TU)</t>
  </si>
  <si>
    <t>Water consumption</t>
  </si>
  <si>
    <t>Wastewater</t>
  </si>
  <si>
    <t>FWAG water consumption</t>
  </si>
  <si>
    <t>Aircraft de-icing</t>
  </si>
  <si>
    <t>De-icing agent</t>
  </si>
  <si>
    <t>Litres</t>
  </si>
  <si>
    <t>FWAG Waste</t>
  </si>
  <si>
    <t>Tonnes</t>
  </si>
  <si>
    <t>Total waste</t>
  </si>
  <si>
    <t>Total hazardous waste</t>
  </si>
  <si>
    <t>Industrial waste</t>
  </si>
  <si>
    <t>Paper and cardboard</t>
  </si>
  <si>
    <t>in tonnes</t>
  </si>
  <si>
    <t>in kg/TU</t>
  </si>
  <si>
    <r>
      <t>FWAG: CO</t>
    </r>
    <r>
      <rPr>
        <b/>
        <vertAlign val="subscript"/>
        <sz val="11"/>
        <color rgb="FF000000"/>
        <rFont val="Fedra Sans VIE Book"/>
        <family val="3"/>
      </rPr>
      <t>2</t>
    </r>
    <r>
      <rPr>
        <b/>
        <sz val="11"/>
        <color indexed="8"/>
        <rFont val="Fedra Sans VIE Book"/>
        <family val="3"/>
      </rPr>
      <t xml:space="preserve"> emissions </t>
    </r>
  </si>
  <si>
    <r>
      <t>CO</t>
    </r>
    <r>
      <rPr>
        <b/>
        <vertAlign val="subscript"/>
        <sz val="11"/>
        <color rgb="FF000000"/>
        <rFont val="Fedra Sans VIE Book"/>
        <family val="3"/>
      </rPr>
      <t>2</t>
    </r>
    <r>
      <rPr>
        <b/>
        <sz val="11"/>
        <color indexed="8"/>
        <rFont val="Fedra Sans VIE Book"/>
        <family val="3"/>
      </rPr>
      <t xml:space="preserve"> emissions by Scope in tonnes</t>
    </r>
  </si>
  <si>
    <t>SO2 in kg (Flughafen Wien Group)</t>
  </si>
  <si>
    <t>SO2 in g per traffic unit</t>
  </si>
  <si>
    <t>NOx in kg (Flughafen Wien Group)</t>
  </si>
  <si>
    <t>NOx emissions in g per traffic unit</t>
  </si>
  <si>
    <t>PM10 in kg (Flughafen Wien Group)</t>
  </si>
  <si>
    <t>PM10 in g per traffic unit</t>
  </si>
  <si>
    <t>Total emissions in kg 
(Flughafen Wien Group)</t>
  </si>
  <si>
    <t>Total emissions in g per traffic unit</t>
  </si>
  <si>
    <t>1) The emission values for 2018 resulted from an update to the software used and thus a change in the emission factors. 
    They are therefore not directly comparable with the 2017 values.
2) The increase in the figures from 2018 to 2019 is attributable to the increased air traffic.</t>
  </si>
  <si>
    <r>
      <t>The area of each flight noise zone within
which the daytime LEQ2 during the six
busiest traffic months of the year in
question was over 54 dB (in km</t>
    </r>
    <r>
      <rPr>
        <vertAlign val="superscript"/>
        <sz val="11"/>
        <color rgb="FF000000"/>
        <rFont val="Fedra Sans VIE Book"/>
        <family val="3"/>
      </rPr>
      <t>2</t>
    </r>
    <r>
      <rPr>
        <sz val="11"/>
        <color rgb="FF000000"/>
        <rFont val="Fedra Sans VIE Book"/>
        <family val="3"/>
      </rPr>
      <t>)</t>
    </r>
  </si>
  <si>
    <r>
      <t>The area of each flight noise zone within
which the night–time LEQ2 during the
six busiest traffic months of the year in
question was over 45 dB (in km</t>
    </r>
    <r>
      <rPr>
        <vertAlign val="superscript"/>
        <sz val="11"/>
        <color rgb="FF000000"/>
        <rFont val="Fedra Sans VIE Book"/>
        <family val="3"/>
      </rPr>
      <t>2</t>
    </r>
    <r>
      <rPr>
        <sz val="11"/>
        <color rgb="FF000000"/>
        <rFont val="Fedra Sans VIE Book"/>
        <family val="3"/>
      </rPr>
      <t>)</t>
    </r>
  </si>
  <si>
    <t>1) The flight noise zone shown for 2021 was already determined according to a new calculation method to be applied in future. 
    The figures for 2017 to 2020 were likewise recalculated accordingly.
2) LEQ: Equivalent Continuous Sound Pressure Level</t>
  </si>
  <si>
    <t>Means of transport to the airport</t>
  </si>
  <si>
    <t>Private/company car</t>
  </si>
  <si>
    <t>Rental car (e.g. Sixt, Avis, Europcar)</t>
  </si>
  <si>
    <t>Car sharing</t>
  </si>
  <si>
    <t>Taxi and chauffeured rental car</t>
  </si>
  <si>
    <t>Public bus (e.g. Vienna Airport Lines, Blaguss)</t>
  </si>
  <si>
    <t>Coach</t>
  </si>
  <si>
    <t>Rail (rapid transit/regional trains, CAT,
ÖBB long–distance)</t>
  </si>
  <si>
    <t>New forms of mobility, e.g. Uber, Bolt</t>
  </si>
  <si>
    <t>Hotel transfer, airport transfer</t>
  </si>
  <si>
    <t>Other</t>
  </si>
  <si>
    <t>Bird strikes per 10.000 movements</t>
  </si>
  <si>
    <t>Electricity</t>
  </si>
  <si>
    <r>
      <t>in CO</t>
    </r>
    <r>
      <rPr>
        <vertAlign val="subscript"/>
        <sz val="11"/>
        <color rgb="FF000000"/>
        <rFont val="Fedra Sans VIE Book"/>
        <family val="3"/>
      </rPr>
      <t>2</t>
    </r>
  </si>
  <si>
    <t>Natural gas</t>
  </si>
  <si>
    <t>Fuels (diesel)</t>
  </si>
  <si>
    <t>Water</t>
  </si>
  <si>
    <r>
      <t>Total CO</t>
    </r>
    <r>
      <rPr>
        <vertAlign val="subscript"/>
        <sz val="11"/>
        <color rgb="FF000000"/>
        <rFont val="Fedra Sans VIE Book"/>
        <family val="3"/>
      </rPr>
      <t>2</t>
    </r>
  </si>
  <si>
    <t>Selected key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</si>
</sst>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
    <numFmt numFmtId="168" formatCode="0.0000"/>
  </numFmts>
  <fonts count="23">
    <font>
      <sz val="11"/>
      <color theme="1"/>
      <name val="Calibri"/>
      <family val="2"/>
      <scheme val="minor"/>
    </font>
    <font>
      <b/>
      <sz val="11"/>
      <color indexed="8"/>
      <name val="Fedra Sans VIE Book"/>
      <family val="2"/>
    </font>
    <font>
      <b/>
      <sz val="11"/>
      <color indexed="8"/>
      <name val="Arial"/>
      <family val="2"/>
    </font>
    <font>
      <b/>
      <sz val="11"/>
      <color indexed="8"/>
      <name val="Fedra Sans VIE Book"/>
      <family val="1"/>
      <charset val="204"/>
    </font>
    <font>
      <sz val="11"/>
      <color indexed="8"/>
      <name val="Fedra Sans VIE Book"/>
      <family val="2"/>
    </font>
    <font>
      <sz val="11"/>
      <color indexed="8"/>
      <name val="Fedra Sans VIE Book"/>
      <family val="1"/>
      <charset val="204"/>
    </font>
    <font>
      <sz val="11"/>
      <color indexed="8"/>
      <name val="Arial"/>
      <family val="2"/>
    </font>
    <font>
      <b/>
      <sz val="11"/>
      <color indexed="8"/>
      <name val="Fedra Sans VIE Book"/>
      <family val="3"/>
    </font>
    <font>
      <sz val="11"/>
      <color theme="1"/>
      <name val="Fedra Sans VIE Book"/>
      <family val="3"/>
    </font>
    <font>
      <sz val="11"/>
      <color indexed="8"/>
      <name val="Fedra Sans VIE Book"/>
      <family val="3"/>
    </font>
    <font>
      <b/>
      <vertAlign val="superscript"/>
      <sz val="11"/>
      <color rgb="FF000000"/>
      <name val="Fedra Sans VIE Book"/>
      <family val="3"/>
    </font>
    <font>
      <vertAlign val="superscript"/>
      <sz val="11"/>
      <color rgb="FF000000"/>
      <name val="Fedra Sans VIE Book"/>
      <family val="3"/>
    </font>
    <font>
      <b/>
      <sz val="12"/>
      <color theme="1"/>
      <name val="Fedra Sans VIE Book"/>
      <family val="3"/>
    </font>
    <font>
      <sz val="8"/>
      <name val="Calibri"/>
      <family val="2"/>
      <scheme val="minor"/>
    </font>
    <font>
      <sz val="11"/>
      <name val="Times New Roman"/>
      <family val="1"/>
      <charset val="204"/>
    </font>
    <font>
      <sz val="11"/>
      <color theme="1"/>
      <name val="DokChampa"/>
      <family val="2"/>
      <charset val="222"/>
    </font>
    <font>
      <b/>
      <sz val="11"/>
      <name val="DokChampa"/>
      <family val="2"/>
      <charset val="222"/>
    </font>
    <font>
      <vertAlign val="superscript"/>
      <sz val="11"/>
      <color theme="1"/>
      <name val="Fedra Sans VIE Book"/>
      <family val="3"/>
    </font>
    <font>
      <sz val="11"/>
      <color rgb="FF000000"/>
      <name val="Fedra Sans VIE Book"/>
      <family val="3"/>
    </font>
    <font>
      <b/>
      <sz val="11"/>
      <name val="Fedra Sans VIE Book"/>
      <family val="3"/>
    </font>
    <font>
      <sz val="11"/>
      <name val="Fedra Sans VIE Book"/>
      <family val="3"/>
    </font>
    <font>
      <b/>
      <vertAlign val="subscript"/>
      <sz val="11"/>
      <color rgb="FF000000"/>
      <name val="Fedra Sans VIE Book"/>
      <family val="3"/>
    </font>
    <font>
      <vertAlign val="subscript"/>
      <sz val="11"/>
      <color rgb="FF000000"/>
      <name val="Fedra Sans VIE Book"/>
      <family val="3"/>
    </font>
  </fonts>
  <fills count="4">
    <fill>
      <patternFill patternType="none"/>
    </fill>
    <fill>
      <patternFill patternType="gray125"/>
    </fill>
    <fill>
      <patternFill patternType="solid">
        <fgColor rgb="FF9BB1C3"/>
        <bgColor indexed="64"/>
      </patternFill>
    </fill>
    <fill>
      <patternFill patternType="solid">
        <fgColor rgb="FFCDD5C8"/>
        <bgColor indexed="64"/>
      </patternFill>
    </fill>
  </fills>
  <borders count="42">
    <border>
      <left/>
      <right/>
      <top/>
      <bottom/>
      <diagonal/>
    </border>
    <border>
      <left style="thin">
        <color rgb="FF9BB1C3"/>
      </left>
      <right style="thin">
        <color rgb="FF9BB1C3"/>
      </right>
      <top/>
      <bottom style="thin">
        <color rgb="FF9BB1C3"/>
      </bottom>
      <diagonal/>
    </border>
    <border>
      <left style="thin">
        <color rgb="FF9BB1C3"/>
      </left>
      <right style="thin">
        <color rgb="FF9BB1C3"/>
      </right>
      <top style="thin">
        <color rgb="FF9BB1C3"/>
      </top>
      <bottom style="thin">
        <color rgb="FF9BB1C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9BB1C3"/>
      </right>
      <top/>
      <bottom style="thin">
        <color rgb="FF9BB1C3"/>
      </bottom>
      <diagonal/>
    </border>
    <border>
      <left style="thin">
        <color rgb="FF9BB1C3"/>
      </left>
      <right style="medium">
        <color indexed="64"/>
      </right>
      <top/>
      <bottom style="thin">
        <color rgb="FF9BB1C3"/>
      </bottom>
      <diagonal/>
    </border>
    <border>
      <left style="medium">
        <color indexed="64"/>
      </left>
      <right style="thin">
        <color rgb="FF9BB1C3"/>
      </right>
      <top style="thin">
        <color rgb="FF9BB1C3"/>
      </top>
      <bottom style="thin">
        <color rgb="FF9BB1C3"/>
      </bottom>
      <diagonal/>
    </border>
    <border>
      <left style="thin">
        <color rgb="FF9BB1C3"/>
      </left>
      <right style="medium">
        <color indexed="64"/>
      </right>
      <top style="thin">
        <color rgb="FF9BB1C3"/>
      </top>
      <bottom style="thin">
        <color rgb="FF9BB1C3"/>
      </bottom>
      <diagonal/>
    </border>
    <border>
      <left style="medium">
        <color indexed="64"/>
      </left>
      <right style="thin">
        <color rgb="FF9BB1C3"/>
      </right>
      <top style="thin">
        <color rgb="FF9BB1C3"/>
      </top>
      <bottom style="medium">
        <color indexed="64"/>
      </bottom>
      <diagonal/>
    </border>
    <border>
      <left style="thin">
        <color rgb="FF9BB1C3"/>
      </left>
      <right style="thin">
        <color rgb="FF9BB1C3"/>
      </right>
      <top style="thin">
        <color rgb="FF9BB1C3"/>
      </top>
      <bottom style="medium">
        <color indexed="64"/>
      </bottom>
      <diagonal/>
    </border>
    <border>
      <left style="thin">
        <color rgb="FF9BB1C3"/>
      </left>
      <right style="medium">
        <color indexed="64"/>
      </right>
      <top style="thin">
        <color rgb="FF9BB1C3"/>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290">
    <xf numFmtId="0" fontId="0" fillId="0" borderId="0" xfId="0"/>
    <xf numFmtId="0" fontId="0" fillId="0" borderId="0" xfId="0" applyAlignment="1">
      <alignment vertical="center"/>
    </xf>
    <xf numFmtId="0" fontId="0" fillId="0" borderId="0" xfId="0" applyFont="1" applyAlignment="1">
      <alignment vertical="center"/>
    </xf>
    <xf numFmtId="0" fontId="8" fillId="0" borderId="0" xfId="0" applyFont="1"/>
    <xf numFmtId="0" fontId="8" fillId="0" borderId="0" xfId="0" applyFont="1" applyAlignment="1">
      <alignment vertical="center"/>
    </xf>
    <xf numFmtId="0" fontId="9" fillId="0" borderId="3" xfId="0" applyFont="1" applyBorder="1" applyAlignment="1">
      <alignment vertical="center" wrapText="1"/>
    </xf>
    <xf numFmtId="1" fontId="9" fillId="0" borderId="3" xfId="0" applyNumberFormat="1" applyFont="1" applyBorder="1" applyAlignment="1">
      <alignment vertical="center" shrinkToFit="1"/>
    </xf>
    <xf numFmtId="164" fontId="9" fillId="0" borderId="3" xfId="0" applyNumberFormat="1" applyFont="1" applyBorder="1" applyAlignment="1">
      <alignment vertical="center" shrinkToFit="1"/>
    </xf>
    <xf numFmtId="3" fontId="9" fillId="0" borderId="3" xfId="0" applyNumberFormat="1" applyFont="1" applyBorder="1" applyAlignment="1">
      <alignment vertical="center" shrinkToFit="1"/>
    </xf>
    <xf numFmtId="0" fontId="8" fillId="0" borderId="0" xfId="0" applyFont="1" applyAlignment="1">
      <alignment horizontal="left"/>
    </xf>
    <xf numFmtId="3" fontId="8" fillId="0" borderId="0" xfId="0" applyNumberFormat="1" applyFont="1" applyAlignment="1">
      <alignment horizontal="left"/>
    </xf>
    <xf numFmtId="0" fontId="9" fillId="0" borderId="3" xfId="0" applyNumberFormat="1" applyFont="1" applyBorder="1" applyAlignment="1">
      <alignment horizontal="right" vertical="center" shrinkToFit="1"/>
    </xf>
    <xf numFmtId="0" fontId="9" fillId="0" borderId="3" xfId="0" applyFont="1" applyBorder="1" applyAlignment="1">
      <alignment horizontal="right" vertical="center" wrapText="1"/>
    </xf>
    <xf numFmtId="1" fontId="7" fillId="2" borderId="13" xfId="0" applyNumberFormat="1" applyFont="1" applyFill="1" applyBorder="1" applyAlignment="1">
      <alignment vertical="center" shrinkToFit="1"/>
    </xf>
    <xf numFmtId="1" fontId="7" fillId="2" borderId="14" xfId="0" applyNumberFormat="1" applyFont="1" applyFill="1" applyBorder="1" applyAlignment="1">
      <alignment vertical="center" shrinkToFit="1"/>
    </xf>
    <xf numFmtId="0" fontId="9" fillId="0" borderId="15" xfId="0" applyFont="1" applyBorder="1" applyAlignment="1">
      <alignment horizontal="left" wrapText="1"/>
    </xf>
    <xf numFmtId="1" fontId="9" fillId="0" borderId="16" xfId="0" applyNumberFormat="1" applyFont="1" applyBorder="1" applyAlignment="1">
      <alignment vertical="center" shrinkToFit="1"/>
    </xf>
    <xf numFmtId="0" fontId="8" fillId="0" borderId="16" xfId="0" applyFont="1" applyBorder="1"/>
    <xf numFmtId="0" fontId="9" fillId="0" borderId="16" xfId="0" applyFont="1" applyBorder="1" applyAlignment="1">
      <alignment horizontal="right" vertical="center" wrapText="1"/>
    </xf>
    <xf numFmtId="0" fontId="9" fillId="0" borderId="16" xfId="0" applyNumberFormat="1" applyFont="1" applyBorder="1" applyAlignment="1">
      <alignment horizontal="right" vertical="center" shrinkToFit="1"/>
    </xf>
    <xf numFmtId="0" fontId="9" fillId="0" borderId="17" xfId="0" applyFont="1" applyBorder="1" applyAlignment="1">
      <alignment horizontal="left" wrapText="1"/>
    </xf>
    <xf numFmtId="0" fontId="9" fillId="0" borderId="18" xfId="0" applyFont="1" applyBorder="1" applyAlignment="1">
      <alignment vertical="center" wrapText="1"/>
    </xf>
    <xf numFmtId="164" fontId="9" fillId="0" borderId="18" xfId="0" applyNumberFormat="1" applyFont="1" applyBorder="1" applyAlignment="1">
      <alignment vertical="center" shrinkToFit="1"/>
    </xf>
    <xf numFmtId="0" fontId="8" fillId="0" borderId="19" xfId="0" applyFont="1" applyBorder="1"/>
    <xf numFmtId="0" fontId="8" fillId="0" borderId="0" xfId="0" applyFont="1" applyBorder="1" applyAlignment="1">
      <alignment vertical="center"/>
    </xf>
    <xf numFmtId="0" fontId="8" fillId="0" borderId="0" xfId="0" applyFont="1" applyBorder="1" applyAlignment="1">
      <alignment vertical="center" wrapText="1"/>
    </xf>
    <xf numFmtId="1" fontId="7" fillId="2" borderId="13" xfId="0" applyNumberFormat="1" applyFont="1" applyFill="1" applyBorder="1" applyAlignment="1">
      <alignment horizontal="right" vertical="center" shrinkToFit="1"/>
    </xf>
    <xf numFmtId="1" fontId="7" fillId="2" borderId="14" xfId="0" applyNumberFormat="1" applyFont="1" applyFill="1" applyBorder="1" applyAlignment="1">
      <alignment horizontal="right" vertical="center" shrinkToFi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9" fillId="0" borderId="3" xfId="0" applyFont="1" applyBorder="1" applyAlignment="1">
      <alignment horizontal="left" vertical="top" wrapText="1"/>
    </xf>
    <xf numFmtId="164" fontId="9" fillId="0" borderId="3" xfId="0" applyNumberFormat="1" applyFont="1" applyBorder="1" applyAlignment="1">
      <alignment horizontal="right" vertical="top" shrinkToFit="1"/>
    </xf>
    <xf numFmtId="1" fontId="7" fillId="2" borderId="12" xfId="0" applyNumberFormat="1" applyFont="1" applyFill="1" applyBorder="1" applyAlignment="1">
      <alignment horizontal="left" vertical="center" shrinkToFit="1"/>
    </xf>
    <xf numFmtId="0" fontId="7" fillId="2" borderId="13" xfId="0" applyFont="1" applyFill="1" applyBorder="1" applyAlignment="1">
      <alignment horizontal="right" vertical="center" wrapText="1"/>
    </xf>
    <xf numFmtId="0" fontId="7" fillId="2" borderId="13" xfId="0" applyFont="1" applyFill="1" applyBorder="1" applyAlignment="1">
      <alignment horizontal="right" vertical="top" wrapText="1"/>
    </xf>
    <xf numFmtId="0" fontId="7" fillId="2" borderId="14" xfId="0" applyFont="1" applyFill="1" applyBorder="1" applyAlignment="1">
      <alignment horizontal="right" vertical="top" wrapText="1"/>
    </xf>
    <xf numFmtId="0" fontId="9" fillId="0" borderId="15" xfId="0" applyFont="1" applyBorder="1" applyAlignment="1">
      <alignment horizontal="left" vertical="top" wrapText="1"/>
    </xf>
    <xf numFmtId="164" fontId="9" fillId="0" borderId="16" xfId="0" applyNumberFormat="1" applyFont="1" applyBorder="1" applyAlignment="1">
      <alignment horizontal="right" vertical="top" shrinkToFit="1"/>
    </xf>
    <xf numFmtId="0" fontId="9" fillId="0" borderId="17" xfId="0" applyFont="1" applyBorder="1" applyAlignment="1">
      <alignment horizontal="left" vertical="top" wrapText="1"/>
    </xf>
    <xf numFmtId="164" fontId="9" fillId="0" borderId="18" xfId="0" applyNumberFormat="1" applyFont="1" applyBorder="1" applyAlignment="1">
      <alignment horizontal="right" vertical="top" shrinkToFit="1"/>
    </xf>
    <xf numFmtId="164" fontId="9" fillId="0" borderId="19" xfId="0" applyNumberFormat="1" applyFont="1" applyBorder="1" applyAlignment="1">
      <alignment horizontal="right" vertical="top" shrinkToFit="1"/>
    </xf>
    <xf numFmtId="165" fontId="9" fillId="0" borderId="3" xfId="0" applyNumberFormat="1" applyFont="1" applyBorder="1" applyAlignment="1">
      <alignment horizontal="right" vertical="top" shrinkToFit="1"/>
    </xf>
    <xf numFmtId="1" fontId="7" fillId="3" borderId="12" xfId="0" applyNumberFormat="1" applyFont="1" applyFill="1" applyBorder="1" applyAlignment="1">
      <alignment horizontal="left" vertical="top" shrinkToFit="1"/>
    </xf>
    <xf numFmtId="0" fontId="7" fillId="3" borderId="13" xfId="0" applyFont="1" applyFill="1" applyBorder="1" applyAlignment="1">
      <alignment horizontal="right" vertical="top" wrapText="1"/>
    </xf>
    <xf numFmtId="0" fontId="7" fillId="3" borderId="14" xfId="0" applyFont="1" applyFill="1" applyBorder="1" applyAlignment="1">
      <alignment horizontal="right" vertical="top" wrapText="1"/>
    </xf>
    <xf numFmtId="165" fontId="9" fillId="0" borderId="16" xfId="0" applyNumberFormat="1" applyFont="1" applyBorder="1" applyAlignment="1">
      <alignment horizontal="right" vertical="top" shrinkToFit="1"/>
    </xf>
    <xf numFmtId="165" fontId="9" fillId="0" borderId="18" xfId="0" applyNumberFormat="1" applyFont="1" applyBorder="1" applyAlignment="1">
      <alignment horizontal="right" vertical="top" shrinkToFit="1"/>
    </xf>
    <xf numFmtId="165" fontId="9" fillId="0" borderId="19" xfId="0" applyNumberFormat="1" applyFont="1" applyBorder="1" applyAlignment="1">
      <alignment horizontal="right" vertical="top" shrinkToFit="1"/>
    </xf>
    <xf numFmtId="0" fontId="0" fillId="0" borderId="0" xfId="0" applyFont="1"/>
    <xf numFmtId="0" fontId="4" fillId="0" borderId="3" xfId="0" applyFont="1" applyBorder="1" applyAlignment="1">
      <alignment horizontal="right" vertical="center" wrapText="1"/>
    </xf>
    <xf numFmtId="1" fontId="2" fillId="2" borderId="13" xfId="0" applyNumberFormat="1" applyFont="1" applyFill="1" applyBorder="1" applyAlignment="1">
      <alignment horizontal="right" vertical="center" shrinkToFit="1"/>
    </xf>
    <xf numFmtId="1" fontId="2" fillId="2" borderId="14" xfId="0" applyNumberFormat="1" applyFont="1" applyFill="1" applyBorder="1" applyAlignment="1">
      <alignment horizontal="right" vertical="center" shrinkToFit="1"/>
    </xf>
    <xf numFmtId="0" fontId="4"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1" fontId="2" fillId="2" borderId="13" xfId="0" applyNumberFormat="1" applyFont="1" applyFill="1" applyBorder="1" applyAlignment="1">
      <alignment horizontal="right" vertical="top" shrinkToFit="1"/>
    </xf>
    <xf numFmtId="1" fontId="6" fillId="0" borderId="3" xfId="0" applyNumberFormat="1" applyFont="1" applyBorder="1" applyAlignment="1">
      <alignment horizontal="right" vertical="top" shrinkToFit="1"/>
    </xf>
    <xf numFmtId="1" fontId="2" fillId="2" borderId="14" xfId="0" applyNumberFormat="1" applyFont="1" applyFill="1" applyBorder="1" applyAlignment="1">
      <alignment horizontal="right" vertical="top" shrinkToFit="1"/>
    </xf>
    <xf numFmtId="0" fontId="0" fillId="0" borderId="0" xfId="0" applyFont="1" applyAlignment="1">
      <alignment horizontal="left" vertical="center"/>
    </xf>
    <xf numFmtId="0" fontId="8" fillId="0" borderId="0" xfId="0" applyFont="1" applyAlignment="1">
      <alignment vertical="center" wrapText="1"/>
    </xf>
    <xf numFmtId="0" fontId="0" fillId="0" borderId="0" xfId="0" applyFont="1" applyAlignment="1">
      <alignment horizontal="left"/>
    </xf>
    <xf numFmtId="3" fontId="6" fillId="0" borderId="3" xfId="0" applyNumberFormat="1" applyFont="1" applyBorder="1" applyAlignment="1">
      <alignment horizontal="right" vertical="top" shrinkToFit="1"/>
    </xf>
    <xf numFmtId="0" fontId="4" fillId="0" borderId="3" xfId="0" applyFont="1" applyBorder="1" applyAlignment="1">
      <alignment horizontal="right" vertical="top" wrapText="1"/>
    </xf>
    <xf numFmtId="0" fontId="1" fillId="2" borderId="12" xfId="0" applyFont="1" applyFill="1" applyBorder="1" applyAlignment="1">
      <alignment horizontal="left" vertical="top" wrapText="1"/>
    </xf>
    <xf numFmtId="3" fontId="6" fillId="0" borderId="16" xfId="0" applyNumberFormat="1" applyFont="1" applyBorder="1" applyAlignment="1">
      <alignment horizontal="right" vertical="top" shrinkToFit="1"/>
    </xf>
    <xf numFmtId="0" fontId="4" fillId="0" borderId="15" xfId="0" applyFont="1" applyBorder="1" applyAlignment="1">
      <alignment horizontal="left" vertical="top" wrapText="1" indent="1"/>
    </xf>
    <xf numFmtId="0" fontId="4" fillId="0" borderId="16" xfId="0" applyFont="1" applyBorder="1" applyAlignment="1">
      <alignment horizontal="right" vertical="top" wrapText="1"/>
    </xf>
    <xf numFmtId="164" fontId="6" fillId="0" borderId="18" xfId="0" applyNumberFormat="1" applyFont="1" applyBorder="1" applyAlignment="1">
      <alignment horizontal="right" vertical="top" shrinkToFit="1"/>
    </xf>
    <xf numFmtId="1" fontId="9" fillId="0" borderId="3" xfId="0" applyNumberFormat="1" applyFont="1" applyBorder="1" applyAlignment="1">
      <alignment horizontal="right" vertical="center" shrinkToFi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1" fontId="9" fillId="0" borderId="18" xfId="0" applyNumberFormat="1" applyFont="1" applyBorder="1" applyAlignment="1">
      <alignment horizontal="right" vertical="center" shrinkToFit="1"/>
    </xf>
    <xf numFmtId="1" fontId="9" fillId="0" borderId="19" xfId="0" applyNumberFormat="1" applyFont="1" applyBorder="1" applyAlignment="1">
      <alignment horizontal="right" vertical="center" shrinkToFit="1"/>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4" fillId="0" borderId="17" xfId="0" applyFont="1" applyBorder="1" applyAlignment="1">
      <alignment horizontal="left" vertical="top" wrapText="1"/>
    </xf>
    <xf numFmtId="1" fontId="6" fillId="0" borderId="18" xfId="0" applyNumberFormat="1" applyFont="1" applyBorder="1" applyAlignment="1">
      <alignment horizontal="right" vertical="top" shrinkToFit="1"/>
    </xf>
    <xf numFmtId="0" fontId="3" fillId="2" borderId="30" xfId="0" applyFont="1" applyFill="1" applyBorder="1" applyAlignment="1">
      <alignment vertical="center" wrapText="1"/>
    </xf>
    <xf numFmtId="0" fontId="3" fillId="2" borderId="15" xfId="0" applyFont="1" applyFill="1" applyBorder="1" applyAlignment="1">
      <alignment vertical="center" wrapText="1"/>
    </xf>
    <xf numFmtId="0" fontId="3" fillId="2" borderId="3" xfId="0" applyFont="1" applyFill="1" applyBorder="1" applyAlignment="1">
      <alignment horizontal="right" vertical="center" wrapText="1"/>
    </xf>
    <xf numFmtId="0" fontId="3" fillId="2" borderId="16" xfId="0" applyFont="1" applyFill="1" applyBorder="1" applyAlignment="1">
      <alignment horizontal="righ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1" fontId="7" fillId="2" borderId="12" xfId="0" applyNumberFormat="1" applyFont="1" applyFill="1" applyBorder="1" applyAlignment="1">
      <alignment vertical="top" shrinkToFit="1"/>
    </xf>
    <xf numFmtId="1" fontId="7" fillId="2" borderId="13" xfId="0" applyNumberFormat="1" applyFont="1" applyFill="1" applyBorder="1" applyAlignment="1">
      <alignment horizontal="right" vertical="top" shrinkToFit="1"/>
    </xf>
    <xf numFmtId="1" fontId="7" fillId="2" borderId="14" xfId="0" applyNumberFormat="1" applyFont="1" applyFill="1" applyBorder="1" applyAlignment="1">
      <alignment horizontal="right" vertical="top" shrinkToFit="1"/>
    </xf>
    <xf numFmtId="164" fontId="9" fillId="0" borderId="3" xfId="0" applyNumberFormat="1" applyFont="1" applyBorder="1" applyAlignment="1">
      <alignment horizontal="right" vertical="center" shrinkToFit="1"/>
    </xf>
    <xf numFmtId="164" fontId="9" fillId="0" borderId="16" xfId="0" applyNumberFormat="1" applyFont="1" applyBorder="1" applyAlignment="1">
      <alignment horizontal="right" vertical="center" shrinkToFit="1"/>
    </xf>
    <xf numFmtId="0" fontId="8" fillId="0" borderId="0" xfId="0" applyFont="1" applyAlignment="1">
      <alignment horizontal="right"/>
    </xf>
    <xf numFmtId="1" fontId="7" fillId="2" borderId="3" xfId="0" applyNumberFormat="1" applyFont="1" applyFill="1" applyBorder="1" applyAlignment="1">
      <alignment horizontal="right" vertical="top" shrinkToFit="1"/>
    </xf>
    <xf numFmtId="1" fontId="9" fillId="0" borderId="3" xfId="0" applyNumberFormat="1" applyFont="1" applyBorder="1" applyAlignment="1">
      <alignment horizontal="right" vertical="top" shrinkToFi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4" fillId="0" borderId="18" xfId="0" applyFont="1" applyBorder="1" applyAlignment="1">
      <alignment horizontal="left" vertical="center" wrapText="1"/>
    </xf>
    <xf numFmtId="0" fontId="1" fillId="2" borderId="13" xfId="0" applyFont="1" applyFill="1" applyBorder="1" applyAlignment="1">
      <alignment horizontal="righ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left" vertical="center" wrapText="1"/>
    </xf>
    <xf numFmtId="0" fontId="1" fillId="2" borderId="14" xfId="0" applyFont="1" applyFill="1" applyBorder="1" applyAlignment="1">
      <alignment horizontal="right" vertical="center" wrapText="1"/>
    </xf>
    <xf numFmtId="0" fontId="4" fillId="0" borderId="18" xfId="0" applyFont="1" applyBorder="1" applyAlignment="1">
      <alignment horizontal="righ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vertical="center" wrapText="1"/>
    </xf>
    <xf numFmtId="3" fontId="9" fillId="0" borderId="3" xfId="0" applyNumberFormat="1" applyFont="1" applyBorder="1" applyAlignment="1">
      <alignment horizontal="left" vertical="center" shrinkToFit="1"/>
    </xf>
    <xf numFmtId="2" fontId="9" fillId="0" borderId="3" xfId="0" applyNumberFormat="1" applyFont="1" applyBorder="1" applyAlignment="1">
      <alignment horizontal="left" vertical="center" shrinkToFit="1"/>
    </xf>
    <xf numFmtId="2" fontId="9" fillId="0" borderId="3" xfId="0" applyNumberFormat="1" applyFont="1" applyBorder="1" applyAlignment="1">
      <alignment vertical="center" shrinkToFit="1"/>
    </xf>
    <xf numFmtId="0" fontId="8" fillId="0" borderId="0" xfId="0" applyFont="1" applyAlignment="1"/>
    <xf numFmtId="3" fontId="9" fillId="0" borderId="15" xfId="0" applyNumberFormat="1" applyFont="1" applyBorder="1" applyAlignment="1">
      <alignment horizontal="left" vertical="center" shrinkToFit="1"/>
    </xf>
    <xf numFmtId="3" fontId="9" fillId="0" borderId="16" xfId="0" applyNumberFormat="1" applyFont="1" applyBorder="1" applyAlignment="1">
      <alignment vertical="center" shrinkToFit="1"/>
    </xf>
    <xf numFmtId="0" fontId="8" fillId="0" borderId="3" xfId="0" applyFont="1" applyBorder="1" applyAlignment="1"/>
    <xf numFmtId="0" fontId="8" fillId="0" borderId="18" xfId="0" applyFont="1" applyBorder="1" applyAlignment="1"/>
    <xf numFmtId="2" fontId="9" fillId="0" borderId="18" xfId="0" applyNumberFormat="1" applyFont="1" applyBorder="1" applyAlignment="1">
      <alignment vertical="center" shrinkToFit="1"/>
    </xf>
    <xf numFmtId="2" fontId="9" fillId="0" borderId="19" xfId="0" applyNumberFormat="1" applyFont="1" applyBorder="1" applyAlignment="1">
      <alignment vertical="center" shrinkToFit="1"/>
    </xf>
    <xf numFmtId="164" fontId="8" fillId="0" borderId="18" xfId="0" applyNumberFormat="1" applyFont="1" applyBorder="1" applyAlignment="1"/>
    <xf numFmtId="164" fontId="8" fillId="0" borderId="19" xfId="0" applyNumberFormat="1" applyFont="1" applyBorder="1" applyAlignment="1"/>
    <xf numFmtId="164" fontId="9" fillId="0" borderId="16" xfId="0" applyNumberFormat="1" applyFont="1" applyBorder="1" applyAlignment="1">
      <alignment vertical="center" shrinkToFit="1"/>
    </xf>
    <xf numFmtId="3" fontId="8" fillId="0" borderId="3" xfId="0" applyNumberFormat="1" applyFont="1" applyBorder="1" applyAlignment="1"/>
    <xf numFmtId="3" fontId="8" fillId="0" borderId="16" xfId="0" applyNumberFormat="1" applyFont="1" applyBorder="1" applyAlignment="1"/>
    <xf numFmtId="0" fontId="7" fillId="2" borderId="13" xfId="0" applyFont="1" applyFill="1" applyBorder="1" applyAlignment="1">
      <alignment horizontal="left" vertical="center" wrapText="1"/>
    </xf>
    <xf numFmtId="0" fontId="0" fillId="0" borderId="0" xfId="0" applyAlignment="1">
      <alignment horizontal="left" vertical="center"/>
    </xf>
    <xf numFmtId="1" fontId="6" fillId="0" borderId="16" xfId="0" applyNumberFormat="1" applyFont="1" applyBorder="1" applyAlignment="1">
      <alignment horizontal="right" vertical="top" shrinkToFit="1"/>
    </xf>
    <xf numFmtId="2" fontId="9" fillId="0" borderId="17" xfId="0" applyNumberFormat="1" applyFont="1" applyBorder="1" applyAlignment="1">
      <alignment horizontal="left" vertical="center" shrinkToFit="1"/>
    </xf>
    <xf numFmtId="1" fontId="9" fillId="0" borderId="3" xfId="0" applyNumberFormat="1" applyFont="1" applyBorder="1" applyAlignment="1">
      <alignment vertical="center" wrapText="1" shrinkToFit="1"/>
    </xf>
    <xf numFmtId="0" fontId="0" fillId="0" borderId="0" xfId="0" applyAlignment="1">
      <alignment wrapText="1"/>
    </xf>
    <xf numFmtId="168" fontId="9" fillId="0" borderId="3" xfId="0" applyNumberFormat="1" applyFont="1" applyBorder="1" applyAlignment="1">
      <alignment horizontal="right" vertical="top" shrinkToFit="1"/>
    </xf>
    <xf numFmtId="3" fontId="9" fillId="0" borderId="3" xfId="0" applyNumberFormat="1" applyFont="1" applyBorder="1" applyAlignment="1">
      <alignment horizontal="right" vertical="top" shrinkToFit="1"/>
    </xf>
    <xf numFmtId="2" fontId="9" fillId="0" borderId="3" xfId="0" applyNumberFormat="1" applyFont="1" applyBorder="1" applyAlignment="1">
      <alignment horizontal="right" vertical="top" shrinkToFit="1"/>
    </xf>
    <xf numFmtId="2" fontId="9" fillId="0" borderId="3" xfId="0" applyNumberFormat="1" applyFont="1" applyBorder="1" applyAlignment="1">
      <alignment horizontal="right" vertical="top" wrapText="1" shrinkToFit="1"/>
    </xf>
    <xf numFmtId="3" fontId="9" fillId="0" borderId="16" xfId="0" applyNumberFormat="1" applyFont="1" applyBorder="1" applyAlignment="1">
      <alignment horizontal="right" vertical="top" shrinkToFit="1"/>
    </xf>
    <xf numFmtId="2" fontId="9" fillId="0" borderId="16" xfId="0" applyNumberFormat="1" applyFont="1" applyBorder="1" applyAlignment="1">
      <alignment horizontal="right" vertical="top" shrinkToFit="1"/>
    </xf>
    <xf numFmtId="1" fontId="9" fillId="0" borderId="16" xfId="0" applyNumberFormat="1" applyFont="1" applyBorder="1" applyAlignment="1">
      <alignment horizontal="right" vertical="top" shrinkToFit="1"/>
    </xf>
    <xf numFmtId="2" fontId="9" fillId="0" borderId="18" xfId="0" applyNumberFormat="1" applyFont="1" applyBorder="1" applyAlignment="1">
      <alignment horizontal="right" vertical="top" shrinkToFit="1"/>
    </xf>
    <xf numFmtId="2" fontId="9" fillId="0" borderId="19" xfId="0" applyNumberFormat="1" applyFont="1" applyBorder="1" applyAlignment="1">
      <alignment horizontal="right" vertical="top" shrinkToFit="1"/>
    </xf>
    <xf numFmtId="3" fontId="9" fillId="0" borderId="3" xfId="0" applyNumberFormat="1" applyFont="1" applyBorder="1" applyAlignment="1">
      <alignment horizontal="right" vertical="center" shrinkToFit="1"/>
    </xf>
    <xf numFmtId="3" fontId="9" fillId="0" borderId="16" xfId="0" applyNumberFormat="1" applyFont="1" applyBorder="1" applyAlignment="1">
      <alignment horizontal="right" vertical="center" shrinkToFit="1"/>
    </xf>
    <xf numFmtId="2" fontId="9" fillId="0" borderId="3" xfId="0" applyNumberFormat="1" applyFont="1" applyBorder="1" applyAlignment="1">
      <alignment horizontal="right" vertical="center" shrinkToFit="1"/>
    </xf>
    <xf numFmtId="2" fontId="9" fillId="0" borderId="16" xfId="0" applyNumberFormat="1" applyFont="1" applyBorder="1" applyAlignment="1">
      <alignment horizontal="right" vertical="center" shrinkToFit="1"/>
    </xf>
    <xf numFmtId="3" fontId="9" fillId="0" borderId="18" xfId="0" applyNumberFormat="1" applyFont="1" applyBorder="1" applyAlignment="1">
      <alignment horizontal="right" vertical="center" shrinkToFit="1"/>
    </xf>
    <xf numFmtId="3" fontId="9" fillId="0" borderId="19" xfId="0" applyNumberFormat="1" applyFont="1" applyBorder="1" applyAlignment="1">
      <alignment horizontal="right" vertical="center" shrinkToFit="1"/>
    </xf>
    <xf numFmtId="2" fontId="9" fillId="0" borderId="18" xfId="0" applyNumberFormat="1" applyFont="1" applyBorder="1" applyAlignment="1">
      <alignment horizontal="right" vertical="center" shrinkToFit="1"/>
    </xf>
    <xf numFmtId="0" fontId="7" fillId="2" borderId="30" xfId="0" applyFont="1" applyFill="1" applyBorder="1" applyAlignment="1">
      <alignment vertical="center" wrapText="1"/>
    </xf>
    <xf numFmtId="0" fontId="7" fillId="2" borderId="15" xfId="0" applyFont="1" applyFill="1" applyBorder="1" applyAlignment="1">
      <alignment vertical="center" wrapText="1"/>
    </xf>
    <xf numFmtId="0" fontId="7" fillId="2" borderId="31" xfId="0" applyFont="1" applyFill="1" applyBorder="1" applyAlignment="1">
      <alignment horizontal="right" vertical="center" wrapText="1"/>
    </xf>
    <xf numFmtId="0" fontId="7" fillId="2" borderId="32" xfId="0" applyFont="1" applyFill="1" applyBorder="1" applyAlignment="1">
      <alignment horizontal="right" vertical="center" wrapText="1"/>
    </xf>
    <xf numFmtId="0" fontId="9" fillId="0" borderId="23" xfId="0" applyFont="1" applyBorder="1" applyAlignment="1">
      <alignment horizontal="left" vertical="center" wrapText="1"/>
    </xf>
    <xf numFmtId="1" fontId="9" fillId="0" borderId="24" xfId="0" applyNumberFormat="1" applyFont="1" applyBorder="1" applyAlignment="1">
      <alignment horizontal="right" vertical="center" shrinkToFit="1"/>
    </xf>
    <xf numFmtId="2" fontId="9" fillId="0" borderId="24" xfId="0" applyNumberFormat="1" applyFont="1" applyBorder="1" applyAlignment="1">
      <alignment vertical="center" shrinkToFit="1"/>
    </xf>
    <xf numFmtId="0" fontId="19" fillId="2" borderId="26" xfId="0" applyFont="1" applyFill="1" applyBorder="1" applyAlignment="1">
      <alignment horizontal="left" vertical="center" wrapText="1"/>
    </xf>
    <xf numFmtId="0" fontId="7" fillId="2" borderId="13" xfId="0" applyFont="1" applyFill="1" applyBorder="1" applyAlignment="1">
      <alignment horizontal="left" vertical="top" wrapText="1"/>
    </xf>
    <xf numFmtId="0" fontId="20" fillId="0" borderId="3" xfId="0" applyFont="1" applyBorder="1" applyAlignment="1">
      <alignment horizontal="left" vertical="center" wrapText="1"/>
    </xf>
    <xf numFmtId="0" fontId="9" fillId="0" borderId="3" xfId="0" applyFont="1" applyBorder="1" applyAlignment="1">
      <alignment horizontal="right" vertical="top" wrapText="1"/>
    </xf>
    <xf numFmtId="0" fontId="9" fillId="0" borderId="18" xfId="0" applyFont="1" applyBorder="1" applyAlignment="1">
      <alignment horizontal="left" vertical="top" wrapText="1"/>
    </xf>
    <xf numFmtId="0" fontId="7" fillId="2" borderId="12" xfId="0" applyFont="1" applyFill="1" applyBorder="1" applyAlignment="1">
      <alignment horizontal="left" vertical="top" wrapText="1"/>
    </xf>
    <xf numFmtId="1" fontId="7" fillId="2" borderId="13" xfId="0" applyNumberFormat="1" applyFont="1" applyFill="1" applyBorder="1" applyAlignment="1">
      <alignment vertical="top" shrinkToFit="1"/>
    </xf>
    <xf numFmtId="0" fontId="8" fillId="0" borderId="0" xfId="0" applyFont="1" applyAlignment="1">
      <alignment horizontal="right" vertical="center"/>
    </xf>
    <xf numFmtId="3" fontId="9" fillId="0" borderId="1" xfId="0" applyNumberFormat="1" applyFont="1" applyBorder="1" applyAlignment="1">
      <alignment horizontal="right" vertical="top" shrinkToFit="1"/>
    </xf>
    <xf numFmtId="3" fontId="9" fillId="0" borderId="2" xfId="0" applyNumberFormat="1" applyFont="1" applyBorder="1" applyAlignment="1">
      <alignment horizontal="right" vertical="top" shrinkToFit="1"/>
    </xf>
    <xf numFmtId="4" fontId="9" fillId="0" borderId="3" xfId="0" applyNumberFormat="1" applyFont="1" applyBorder="1" applyAlignment="1">
      <alignment horizontal="right" vertical="top" wrapText="1" shrinkToFit="1"/>
    </xf>
    <xf numFmtId="1" fontId="18" fillId="0" borderId="3" xfId="0" applyNumberFormat="1" applyFont="1" applyBorder="1" applyAlignment="1">
      <alignment vertical="center" wrapText="1" shrinkToFit="1"/>
    </xf>
    <xf numFmtId="10" fontId="6" fillId="0" borderId="3" xfId="0" applyNumberFormat="1" applyFont="1" applyBorder="1" applyAlignment="1">
      <alignment horizontal="right" vertical="top" shrinkToFit="1"/>
    </xf>
    <xf numFmtId="9" fontId="6" fillId="0" borderId="3" xfId="0" applyNumberFormat="1" applyFont="1" applyBorder="1" applyAlignment="1">
      <alignment horizontal="right" vertical="top" shrinkToFit="1"/>
    </xf>
    <xf numFmtId="0" fontId="1" fillId="2" borderId="13" xfId="0" applyFont="1" applyFill="1" applyBorder="1" applyAlignment="1">
      <alignment horizontal="right" vertical="top" wrapText="1"/>
    </xf>
    <xf numFmtId="0" fontId="1" fillId="2" borderId="14" xfId="0" applyFont="1" applyFill="1" applyBorder="1" applyAlignment="1">
      <alignment horizontal="right" vertical="top" wrapText="1"/>
    </xf>
    <xf numFmtId="10" fontId="6" fillId="0" borderId="18" xfId="0" applyNumberFormat="1" applyFont="1" applyBorder="1" applyAlignment="1">
      <alignment horizontal="right" vertical="top" shrinkToFit="1"/>
    </xf>
    <xf numFmtId="9" fontId="6" fillId="0" borderId="18" xfId="0" applyNumberFormat="1" applyFont="1" applyBorder="1" applyAlignment="1">
      <alignment horizontal="right" vertical="top" shrinkToFit="1"/>
    </xf>
    <xf numFmtId="9" fontId="6" fillId="0" borderId="16" xfId="0" applyNumberFormat="1" applyFont="1" applyBorder="1" applyAlignment="1">
      <alignment horizontal="right" vertical="top" shrinkToFit="1"/>
    </xf>
    <xf numFmtId="9" fontId="6" fillId="0" borderId="19" xfId="0" applyNumberFormat="1" applyFont="1" applyBorder="1" applyAlignment="1">
      <alignment horizontal="right" vertical="top" shrinkToFit="1"/>
    </xf>
    <xf numFmtId="0" fontId="14" fillId="0" borderId="17" xfId="0" applyFont="1" applyBorder="1" applyAlignment="1">
      <alignment horizontal="left" vertical="center" wrapText="1"/>
    </xf>
    <xf numFmtId="164" fontId="6" fillId="0" borderId="19" xfId="0" applyNumberFormat="1" applyFont="1" applyBorder="1" applyAlignment="1">
      <alignment horizontal="right" vertical="top" shrinkToFi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5" fillId="0" borderId="15" xfId="0" applyFont="1" applyBorder="1" applyAlignment="1">
      <alignment horizontal="left" vertical="top" wrapText="1" indent="1"/>
    </xf>
    <xf numFmtId="1" fontId="7" fillId="2" borderId="13" xfId="0" applyNumberFormat="1" applyFont="1" applyFill="1" applyBorder="1" applyAlignment="1">
      <alignment horizontal="right" vertical="center" shrinkToFit="1"/>
    </xf>
    <xf numFmtId="0" fontId="4" fillId="0" borderId="15" xfId="0" applyFont="1" applyBorder="1" applyAlignment="1">
      <alignment horizontal="left" vertical="center" wrapText="1"/>
    </xf>
    <xf numFmtId="0" fontId="4" fillId="0" borderId="15" xfId="0" applyFont="1" applyBorder="1" applyAlignment="1">
      <alignment horizontal="left" vertical="center" wrapText="1"/>
    </xf>
    <xf numFmtId="0" fontId="8" fillId="0" borderId="16" xfId="0" applyFont="1" applyBorder="1" applyAlignment="1">
      <alignment vertical="center"/>
    </xf>
    <xf numFmtId="3" fontId="8" fillId="0" borderId="16" xfId="0" applyNumberFormat="1" applyFont="1" applyBorder="1" applyAlignment="1">
      <alignment vertical="center"/>
    </xf>
    <xf numFmtId="3" fontId="8" fillId="0" borderId="16" xfId="0" applyNumberFormat="1" applyFont="1" applyFill="1" applyBorder="1" applyAlignment="1">
      <alignment vertical="center"/>
    </xf>
    <xf numFmtId="3" fontId="8" fillId="0" borderId="19" xfId="0" applyNumberFormat="1" applyFont="1" applyFill="1" applyBorder="1" applyAlignment="1">
      <alignment vertical="center"/>
    </xf>
    <xf numFmtId="3" fontId="9" fillId="0" borderId="16" xfId="0" applyNumberFormat="1" applyFont="1" applyFill="1" applyBorder="1" applyAlignment="1">
      <alignment horizontal="right" vertical="top" shrinkToFit="1"/>
    </xf>
    <xf numFmtId="165" fontId="9" fillId="0" borderId="16" xfId="0" applyNumberFormat="1" applyFont="1" applyFill="1" applyBorder="1" applyAlignment="1">
      <alignment horizontal="right" vertical="top" shrinkToFit="1"/>
    </xf>
    <xf numFmtId="166" fontId="9" fillId="0" borderId="16" xfId="0" applyNumberFormat="1" applyFont="1" applyFill="1" applyBorder="1" applyAlignment="1">
      <alignment horizontal="right" vertical="top" shrinkToFit="1"/>
    </xf>
    <xf numFmtId="164" fontId="9" fillId="0" borderId="16" xfId="0" applyNumberFormat="1" applyFont="1" applyFill="1" applyBorder="1" applyAlignment="1">
      <alignment horizontal="right" vertical="top" shrinkToFit="1"/>
    </xf>
    <xf numFmtId="0" fontId="9" fillId="0" borderId="16" xfId="0" applyFont="1" applyFill="1" applyBorder="1" applyAlignment="1">
      <alignment horizontal="right" vertical="top" wrapText="1"/>
    </xf>
    <xf numFmtId="2" fontId="9" fillId="0" borderId="19" xfId="0" applyNumberFormat="1" applyFont="1" applyFill="1" applyBorder="1" applyAlignment="1">
      <alignment horizontal="right" vertical="top" shrinkToFit="1"/>
    </xf>
    <xf numFmtId="1" fontId="9" fillId="0" borderId="16" xfId="0" applyNumberFormat="1" applyFont="1" applyFill="1" applyBorder="1" applyAlignment="1">
      <alignment horizontal="right" vertical="center" shrinkToFit="1"/>
    </xf>
    <xf numFmtId="0" fontId="9" fillId="0" borderId="16" xfId="0" applyFont="1" applyFill="1" applyBorder="1" applyAlignment="1">
      <alignment horizontal="right" vertical="center" wrapText="1"/>
    </xf>
    <xf numFmtId="1" fontId="9" fillId="0" borderId="19" xfId="0" applyNumberFormat="1" applyFont="1" applyFill="1" applyBorder="1" applyAlignment="1">
      <alignment horizontal="right" vertical="center" shrinkToFit="1"/>
    </xf>
    <xf numFmtId="1" fontId="9" fillId="0" borderId="3" xfId="0" applyNumberFormat="1" applyFont="1" applyFill="1" applyBorder="1" applyAlignment="1">
      <alignment horizontal="right" vertical="center" shrinkToFit="1"/>
    </xf>
    <xf numFmtId="2" fontId="9" fillId="0" borderId="16" xfId="0" applyNumberFormat="1" applyFont="1" applyFill="1" applyBorder="1" applyAlignment="1">
      <alignment vertical="center" shrinkToFit="1"/>
    </xf>
    <xf numFmtId="1" fontId="9" fillId="0" borderId="24" xfId="0" applyNumberFormat="1" applyFont="1" applyFill="1" applyBorder="1" applyAlignment="1">
      <alignment horizontal="right" vertical="center" shrinkToFit="1"/>
    </xf>
    <xf numFmtId="2" fontId="9" fillId="0" borderId="25" xfId="0" applyNumberFormat="1" applyFont="1" applyFill="1" applyBorder="1" applyAlignment="1">
      <alignment vertical="center" shrinkToFit="1"/>
    </xf>
    <xf numFmtId="2" fontId="9" fillId="0" borderId="16" xfId="0" applyNumberFormat="1" applyFont="1" applyFill="1" applyBorder="1" applyAlignment="1">
      <alignment horizontal="right" vertical="center" shrinkToFit="1"/>
    </xf>
    <xf numFmtId="2" fontId="9" fillId="0" borderId="19" xfId="0" applyNumberFormat="1" applyFont="1" applyFill="1" applyBorder="1" applyAlignment="1">
      <alignment horizontal="right" vertical="center" shrinkToFit="1"/>
    </xf>
    <xf numFmtId="164" fontId="9" fillId="0" borderId="16" xfId="0" applyNumberFormat="1" applyFont="1" applyFill="1" applyBorder="1" applyAlignment="1">
      <alignment horizontal="right" vertical="center" shrinkToFit="1"/>
    </xf>
    <xf numFmtId="3" fontId="9" fillId="0" borderId="16" xfId="0" applyNumberFormat="1" applyFont="1" applyFill="1" applyBorder="1" applyAlignment="1">
      <alignment horizontal="right" vertical="center" shrinkToFit="1"/>
    </xf>
    <xf numFmtId="1" fontId="7" fillId="2" borderId="4" xfId="0" applyNumberFormat="1" applyFont="1" applyFill="1" applyBorder="1" applyAlignment="1">
      <alignment horizontal="left" vertical="center" shrinkToFit="1"/>
    </xf>
    <xf numFmtId="1" fontId="7" fillId="2" borderId="5" xfId="0" applyNumberFormat="1" applyFont="1" applyFill="1" applyBorder="1" applyAlignment="1">
      <alignment vertical="top" shrinkToFit="1"/>
    </xf>
    <xf numFmtId="1" fontId="7" fillId="2" borderId="5" xfId="0" applyNumberFormat="1" applyFont="1" applyFill="1" applyBorder="1" applyAlignment="1">
      <alignment horizontal="right" vertical="top" shrinkToFit="1"/>
    </xf>
    <xf numFmtId="1" fontId="7" fillId="2" borderId="6" xfId="0" applyNumberFormat="1" applyFont="1" applyFill="1" applyBorder="1" applyAlignment="1">
      <alignment horizontal="right" vertical="top" shrinkToFit="1"/>
    </xf>
    <xf numFmtId="0" fontId="9" fillId="0" borderId="33" xfId="0" applyFont="1" applyBorder="1" applyAlignment="1">
      <alignment horizontal="left" vertical="top" wrapText="1"/>
    </xf>
    <xf numFmtId="3" fontId="9" fillId="0" borderId="34" xfId="0" applyNumberFormat="1" applyFont="1" applyBorder="1" applyAlignment="1">
      <alignment horizontal="right" vertical="top" shrinkToFit="1"/>
    </xf>
    <xf numFmtId="0" fontId="9" fillId="0" borderId="35" xfId="0" applyFont="1" applyBorder="1" applyAlignment="1">
      <alignment horizontal="left" vertical="top" wrapText="1"/>
    </xf>
    <xf numFmtId="3" fontId="9" fillId="0" borderId="36" xfId="0" applyNumberFormat="1" applyFont="1" applyBorder="1" applyAlignment="1">
      <alignment horizontal="right" vertical="top" shrinkToFit="1"/>
    </xf>
    <xf numFmtId="0" fontId="9" fillId="0" borderId="37" xfId="0" applyFont="1" applyBorder="1" applyAlignment="1">
      <alignment horizontal="left" vertical="top" wrapText="1"/>
    </xf>
    <xf numFmtId="3" fontId="9" fillId="0" borderId="38" xfId="0" applyNumberFormat="1" applyFont="1" applyBorder="1" applyAlignment="1">
      <alignment horizontal="right" vertical="top" shrinkToFit="1"/>
    </xf>
    <xf numFmtId="3" fontId="9" fillId="0" borderId="39" xfId="0" applyNumberFormat="1" applyFont="1" applyBorder="1" applyAlignment="1">
      <alignment horizontal="right" vertical="top" shrinkToFit="1"/>
    </xf>
    <xf numFmtId="1" fontId="6" fillId="0" borderId="19" xfId="0" applyNumberFormat="1" applyFont="1" applyBorder="1" applyAlignment="1">
      <alignment horizontal="right" vertical="top"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2" fillId="0" borderId="0" xfId="0" applyFont="1" applyAlignment="1">
      <alignment horizontal="left"/>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1" fontId="7" fillId="2" borderId="12" xfId="0" applyNumberFormat="1" applyFont="1" applyFill="1" applyBorder="1" applyAlignment="1">
      <alignment horizontal="right" vertical="center" shrinkToFit="1"/>
    </xf>
    <xf numFmtId="1" fontId="7" fillId="2" borderId="13" xfId="0" applyNumberFormat="1" applyFont="1" applyFill="1" applyBorder="1" applyAlignment="1">
      <alignment horizontal="right" vertical="center" shrinkToFi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1" fontId="19" fillId="2" borderId="27" xfId="0" applyNumberFormat="1" applyFont="1" applyFill="1" applyBorder="1" applyAlignment="1">
      <alignment horizontal="center" vertical="center" shrinkToFit="1"/>
    </xf>
    <xf numFmtId="1" fontId="19" fillId="2" borderId="28" xfId="0" applyNumberFormat="1" applyFont="1" applyFill="1" applyBorder="1" applyAlignment="1">
      <alignment horizontal="center" vertical="center" shrinkToFit="1"/>
    </xf>
    <xf numFmtId="3" fontId="19" fillId="2" borderId="27" xfId="0" applyNumberFormat="1" applyFont="1" applyFill="1" applyBorder="1" applyAlignment="1">
      <alignment horizontal="center" vertical="center" shrinkToFit="1"/>
    </xf>
    <xf numFmtId="3" fontId="19" fillId="2" borderId="29" xfId="0" applyNumberFormat="1" applyFont="1" applyFill="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3" fontId="19" fillId="2" borderId="28" xfId="0" applyNumberFormat="1" applyFont="1" applyFill="1" applyBorder="1" applyAlignment="1">
      <alignment horizontal="center" vertical="center" shrinkToFi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3" fillId="2" borderId="21" xfId="0" applyFont="1" applyFill="1" applyBorder="1" applyAlignment="1">
      <alignment horizontal="center" vertical="center" wrapText="1"/>
    </xf>
    <xf numFmtId="0" fontId="8" fillId="0" borderId="4" xfId="0" applyFont="1" applyBorder="1" applyAlignment="1">
      <alignment horizontal="left" vertical="center"/>
    </xf>
    <xf numFmtId="1" fontId="7" fillId="2" borderId="3" xfId="0" applyNumberFormat="1" applyFont="1" applyFill="1" applyBorder="1" applyAlignment="1">
      <alignment horizontal="right" vertical="top" shrinkToFit="1"/>
    </xf>
    <xf numFmtId="0" fontId="4" fillId="0" borderId="15" xfId="0" applyFont="1" applyBorder="1" applyAlignment="1">
      <alignment horizontal="left" vertical="center" wrapText="1"/>
    </xf>
    <xf numFmtId="3" fontId="9" fillId="0" borderId="15" xfId="0" applyNumberFormat="1" applyFont="1" applyBorder="1" applyAlignment="1">
      <alignment horizontal="left" vertical="center" shrinkToFit="1"/>
    </xf>
    <xf numFmtId="3" fontId="9" fillId="0" borderId="17" xfId="0" applyNumberFormat="1" applyFont="1" applyBorder="1" applyAlignment="1">
      <alignment horizontal="left" vertical="center" shrinkToFit="1"/>
    </xf>
    <xf numFmtId="164" fontId="9" fillId="0" borderId="3" xfId="0" applyNumberFormat="1" applyFont="1" applyBorder="1" applyAlignment="1">
      <alignment horizontal="left" vertical="center" shrinkToFit="1"/>
    </xf>
    <xf numFmtId="164" fontId="9" fillId="0" borderId="16" xfId="0" applyNumberFormat="1" applyFont="1" applyBorder="1" applyAlignment="1">
      <alignment horizontal="left" vertical="center" shrinkToFit="1"/>
    </xf>
    <xf numFmtId="1" fontId="9" fillId="0" borderId="3" xfId="0" applyNumberFormat="1" applyFont="1" applyBorder="1" applyAlignment="1">
      <alignment horizontal="left" vertical="center" shrinkToFit="1"/>
    </xf>
    <xf numFmtId="166" fontId="9" fillId="0" borderId="3" xfId="0" applyNumberFormat="1" applyFont="1" applyBorder="1" applyAlignment="1">
      <alignment horizontal="left" vertical="center" shrinkToFit="1"/>
    </xf>
    <xf numFmtId="166" fontId="9" fillId="0" borderId="16" xfId="0" applyNumberFormat="1" applyFont="1" applyBorder="1" applyAlignment="1">
      <alignment horizontal="left" vertical="center" shrinkToFit="1"/>
    </xf>
    <xf numFmtId="167" fontId="9" fillId="0" borderId="18" xfId="0" applyNumberFormat="1" applyFont="1" applyBorder="1" applyAlignment="1">
      <alignment horizontal="left" vertical="center" shrinkToFit="1"/>
    </xf>
    <xf numFmtId="167" fontId="9" fillId="0" borderId="19" xfId="0" applyNumberFormat="1" applyFont="1" applyBorder="1" applyAlignment="1">
      <alignment horizontal="left" vertical="center" shrinkToFit="1"/>
    </xf>
    <xf numFmtId="3" fontId="9" fillId="0" borderId="18" xfId="0" applyNumberFormat="1" applyFont="1" applyFill="1" applyBorder="1" applyAlignment="1">
      <alignment horizontal="right" vertical="center" shrinkToFit="1"/>
    </xf>
    <xf numFmtId="0" fontId="8" fillId="0" borderId="4" xfId="0" applyFont="1" applyBorder="1" applyAlignment="1">
      <alignment vertical="center" wrapText="1"/>
    </xf>
    <xf numFmtId="0" fontId="9" fillId="0" borderId="18" xfId="0" applyFont="1" applyBorder="1" applyAlignment="1">
      <alignment horizontal="right" vertical="top" wrapText="1"/>
    </xf>
    <xf numFmtId="1" fontId="9" fillId="0" borderId="18" xfId="0" applyNumberFormat="1" applyFont="1" applyBorder="1" applyAlignment="1">
      <alignment horizontal="right" vertical="top" shrinkToFit="1"/>
    </xf>
    <xf numFmtId="1" fontId="9" fillId="0" borderId="19" xfId="0" applyNumberFormat="1" applyFont="1" applyFill="1" applyBorder="1" applyAlignment="1">
      <alignment horizontal="right" vertical="top" shrinkToFit="1"/>
    </xf>
    <xf numFmtId="0" fontId="8" fillId="0" borderId="23" xfId="0" applyFont="1" applyBorder="1" applyAlignment="1">
      <alignment horizontal="left" vertical="center"/>
    </xf>
    <xf numFmtId="0" fontId="8" fillId="0" borderId="41" xfId="0" applyFont="1" applyBorder="1" applyAlignment="1">
      <alignment horizontal="left" vertical="center"/>
    </xf>
    <xf numFmtId="3" fontId="9" fillId="0" borderId="23" xfId="0" applyNumberFormat="1" applyFont="1" applyBorder="1" applyAlignment="1">
      <alignment horizontal="left" vertical="center" shrinkToFit="1"/>
    </xf>
    <xf numFmtId="3" fontId="9" fillId="0" borderId="40" xfId="0" applyNumberFormat="1" applyFont="1" applyBorder="1" applyAlignment="1">
      <alignment horizontal="left" vertical="center" shrinkToFit="1"/>
    </xf>
    <xf numFmtId="0" fontId="0" fillId="0" borderId="0" xfId="0" applyAlignment="1">
      <alignment horizontal="center" wrapText="1"/>
    </xf>
    <xf numFmtId="1" fontId="9" fillId="0" borderId="3" xfId="0" applyNumberFormat="1" applyFont="1" applyBorder="1" applyAlignment="1">
      <alignment horizontal="left" vertical="top" wrapText="1" shrinkToFit="1"/>
    </xf>
    <xf numFmtId="3" fontId="9" fillId="0" borderId="3" xfId="0" applyNumberFormat="1" applyFont="1" applyBorder="1" applyAlignment="1">
      <alignment horizontal="right" vertical="center" wrapText="1" shrinkToFit="1"/>
    </xf>
    <xf numFmtId="10" fontId="6" fillId="0" borderId="3" xfId="0" applyNumberFormat="1" applyFont="1" applyBorder="1" applyAlignment="1">
      <alignment horizontal="right" vertical="center" shrinkToFit="1"/>
    </xf>
    <xf numFmtId="9" fontId="6" fillId="0" borderId="3" xfId="0" applyNumberFormat="1" applyFont="1" applyBorder="1" applyAlignment="1">
      <alignment horizontal="right" vertical="center" shrinkToFit="1"/>
    </xf>
    <xf numFmtId="9" fontId="6" fillId="0" borderId="16" xfId="0" applyNumberFormat="1" applyFont="1" applyBorder="1" applyAlignment="1">
      <alignment horizontal="right" vertical="center" shrinkToFi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edra Sans VIE Book" pitchFamily="50" charset="0"/>
                <a:ea typeface="Fedra Sans VIE Book" pitchFamily="50" charset="0"/>
                <a:cs typeface="Fedra Sans VIE Book" pitchFamily="50" charset="0"/>
              </a:defRPr>
            </a:pPr>
            <a:r>
              <a:rPr lang="de-AT" sz="1400" b="0" i="0" u="none" strike="noStrike" baseline="0"/>
              <a:t>FWAG electricity requirements in MWh</a:t>
            </a:r>
            <a:endParaRPr lang="en-US">
              <a:latin typeface="Fedra Sans VIE Book" pitchFamily="50" charset="0"/>
              <a:ea typeface="Fedra Sans VIE Book" pitchFamily="50" charset="0"/>
              <a:cs typeface="Fedra Sans VIE Book" pitchFamily="50"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edra Sans VIE Book" pitchFamily="50" charset="0"/>
              <a:ea typeface="Fedra Sans VIE Book" pitchFamily="50" charset="0"/>
              <a:cs typeface="Fedra Sans VIE Book" pitchFamily="50" charset="0"/>
            </a:defRPr>
          </a:pPr>
          <a:endParaRPr lang="de-DE"/>
        </a:p>
      </c:txPr>
    </c:title>
    <c:autoTitleDeleted val="0"/>
    <c:plotArea>
      <c:layout/>
      <c:barChart>
        <c:barDir val="col"/>
        <c:grouping val="clustered"/>
        <c:varyColors val="0"/>
        <c:ser>
          <c:idx val="0"/>
          <c:order val="0"/>
          <c:tx>
            <c:strRef>
              <c:f>'FWAG total energy requirement'!$A$2</c:f>
              <c:strCache>
                <c:ptCount val="1"/>
                <c:pt idx="0">
                  <c:v>in MWh</c:v>
                </c:pt>
              </c:strCache>
            </c:strRef>
          </c:tx>
          <c:spPr>
            <a:solidFill>
              <a:schemeClr val="accent1">
                <a:lumMod val="50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Fedra Sans VIE Book" pitchFamily="50" charset="0"/>
                    <a:ea typeface="Fedra Sans VIE Book" pitchFamily="50" charset="0"/>
                    <a:cs typeface="Fedra Sans VIE Book" pitchFamily="50"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'FWAG total energy requirement'!$B$1:$G$1</c:f>
              <c:numCache>
                <c:formatCode>General</c:formatCode>
                <c:ptCount val="6"/>
                <c:pt idx="0">
                  <c:v>2017</c:v>
                </c:pt>
                <c:pt idx="1">
                  <c:v>2018</c:v>
                </c:pt>
                <c:pt idx="2">
                  <c:v>2019</c:v>
                </c:pt>
                <c:pt idx="3" formatCode="0">
                  <c:v>2020</c:v>
                </c:pt>
                <c:pt idx="4" formatCode="0">
                  <c:v>2021</c:v>
                </c:pt>
                <c:pt idx="5" formatCode="0">
                  <c:v>2022</c:v>
                </c:pt>
              </c:numCache>
            </c:numRef>
          </c:cat>
          <c:val>
            <c:numRef>
              <c:f>'FWAG total energy requirement'!$B$2:$G$2</c:f>
              <c:numCache>
                <c:formatCode>#,##0</c:formatCode>
                <c:ptCount val="6"/>
                <c:pt idx="0">
                  <c:v>93358</c:v>
                </c:pt>
                <c:pt idx="1">
                  <c:v>94739.16</c:v>
                </c:pt>
                <c:pt idx="2">
                  <c:v>91854.633000000002</c:v>
                </c:pt>
                <c:pt idx="3">
                  <c:v>66582.995999999999</c:v>
                </c:pt>
                <c:pt idx="4">
                  <c:v>67173.034</c:v>
                </c:pt>
                <c:pt idx="5">
                  <c:v>79500.960999999996</c:v>
                </c:pt>
              </c:numCache>
            </c:numRef>
          </c:val>
          <c:extLst>
            <c:ext xmlns:c16="http://schemas.microsoft.com/office/drawing/2014/chart" uri="{C3380CC4-5D6E-409C-BE32-E72D297353CC}">
              <c16:uniqueId val="{00000000-FE57-4482-B569-526D9BDB2DBF}"/>
            </c:ext>
          </c:extLst>
        </c:ser>
        <c:dLbls>
          <c:showLegendKey val="0"/>
          <c:showVal val="0"/>
          <c:showCatName val="0"/>
          <c:showSerName val="0"/>
          <c:showPercent val="0"/>
          <c:showBubbleSize val="0"/>
        </c:dLbls>
        <c:gapWidth val="219"/>
        <c:overlap val="-27"/>
        <c:axId val="747771448"/>
        <c:axId val="747774072"/>
      </c:barChart>
      <c:catAx>
        <c:axId val="747771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Fedra Sans VIE Book" pitchFamily="50" charset="0"/>
                <a:ea typeface="Fedra Sans VIE Book" pitchFamily="50" charset="0"/>
                <a:cs typeface="Fedra Sans VIE Book" pitchFamily="50" charset="0"/>
              </a:defRPr>
            </a:pPr>
            <a:endParaRPr lang="de-DE"/>
          </a:p>
        </c:txPr>
        <c:crossAx val="747774072"/>
        <c:crosses val="autoZero"/>
        <c:auto val="1"/>
        <c:lblAlgn val="ctr"/>
        <c:lblOffset val="100"/>
        <c:noMultiLvlLbl val="0"/>
      </c:catAx>
      <c:valAx>
        <c:axId val="747774072"/>
        <c:scaling>
          <c:orientation val="minMax"/>
        </c:scaling>
        <c:delete val="1"/>
        <c:axPos val="l"/>
        <c:numFmt formatCode="#,##0" sourceLinked="1"/>
        <c:majorTickMark val="none"/>
        <c:minorTickMark val="none"/>
        <c:tickLblPos val="nextTo"/>
        <c:crossAx val="747771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lumMod val="1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edra Sans VIE Book" pitchFamily="50" charset="0"/>
                <a:ea typeface="Fedra Sans VIE Book" pitchFamily="50" charset="0"/>
                <a:cs typeface="Fedra Sans VIE Book" pitchFamily="50" charset="0"/>
              </a:defRPr>
            </a:pPr>
            <a:r>
              <a:rPr lang="de-AT" sz="1400" b="0" i="0" u="none" strike="noStrike" baseline="0"/>
              <a:t>FWAG total energy requirements in </a:t>
            </a:r>
            <a:r>
              <a:rPr lang="en-US">
                <a:latin typeface="Fedra Sans VIE Book" pitchFamily="50" charset="0"/>
                <a:ea typeface="Fedra Sans VIE Book" pitchFamily="50" charset="0"/>
                <a:cs typeface="Fedra Sans VIE Book" pitchFamily="50" charset="0"/>
              </a:rPr>
              <a:t>MWh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edra Sans VIE Book" pitchFamily="50" charset="0"/>
              <a:ea typeface="Fedra Sans VIE Book" pitchFamily="50" charset="0"/>
              <a:cs typeface="Fedra Sans VIE Book" pitchFamily="50" charset="0"/>
            </a:defRPr>
          </a:pPr>
          <a:endParaRPr lang="de-DE"/>
        </a:p>
      </c:txPr>
    </c:title>
    <c:autoTitleDeleted val="0"/>
    <c:plotArea>
      <c:layout/>
      <c:barChart>
        <c:barDir val="col"/>
        <c:grouping val="clustered"/>
        <c:varyColors val="0"/>
        <c:ser>
          <c:idx val="0"/>
          <c:order val="0"/>
          <c:tx>
            <c:strRef>
              <c:f>'FWAG total energy requirements '!$A$2</c:f>
              <c:strCache>
                <c:ptCount val="1"/>
                <c:pt idx="0">
                  <c:v>in MWh</c:v>
                </c:pt>
              </c:strCache>
            </c:strRef>
          </c:tx>
          <c:spPr>
            <a:solidFill>
              <a:srgbClr val="00206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Fedra Sans VIE Book" pitchFamily="50" charset="0"/>
                    <a:ea typeface="Fedra Sans VIE Book" pitchFamily="50" charset="0"/>
                    <a:cs typeface="Fedra Sans VIE Book" pitchFamily="50"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'FWAG total energy requirements '!$B$1:$G$1</c:f>
              <c:numCache>
                <c:formatCode>General</c:formatCode>
                <c:ptCount val="6"/>
                <c:pt idx="0">
                  <c:v>2017</c:v>
                </c:pt>
                <c:pt idx="1">
                  <c:v>2018</c:v>
                </c:pt>
                <c:pt idx="2">
                  <c:v>2019</c:v>
                </c:pt>
                <c:pt idx="3" formatCode="0">
                  <c:v>2020</c:v>
                </c:pt>
                <c:pt idx="4" formatCode="0">
                  <c:v>2021</c:v>
                </c:pt>
                <c:pt idx="5" formatCode="0">
                  <c:v>2022</c:v>
                </c:pt>
              </c:numCache>
            </c:numRef>
          </c:cat>
          <c:val>
            <c:numRef>
              <c:f>'FWAG total energy requirements '!$B$2:$G$2</c:f>
              <c:numCache>
                <c:formatCode>#,##0</c:formatCode>
                <c:ptCount val="6"/>
                <c:pt idx="0">
                  <c:v>178394.7529245</c:v>
                </c:pt>
                <c:pt idx="1">
                  <c:v>176917.7810286</c:v>
                </c:pt>
                <c:pt idx="2">
                  <c:v>177276.69179536801</c:v>
                </c:pt>
                <c:pt idx="3">
                  <c:v>121722.12098769998</c:v>
                </c:pt>
                <c:pt idx="4">
                  <c:v>124266.02300819999</c:v>
                </c:pt>
                <c:pt idx="5">
                  <c:v>138675.02211793364</c:v>
                </c:pt>
              </c:numCache>
            </c:numRef>
          </c:val>
          <c:extLst>
            <c:ext xmlns:c16="http://schemas.microsoft.com/office/drawing/2014/chart" uri="{C3380CC4-5D6E-409C-BE32-E72D297353CC}">
              <c16:uniqueId val="{00000000-C967-4210-977A-A3751242B55A}"/>
            </c:ext>
          </c:extLst>
        </c:ser>
        <c:dLbls>
          <c:showLegendKey val="0"/>
          <c:showVal val="0"/>
          <c:showCatName val="0"/>
          <c:showSerName val="0"/>
          <c:showPercent val="0"/>
          <c:showBubbleSize val="0"/>
        </c:dLbls>
        <c:gapWidth val="219"/>
        <c:overlap val="-27"/>
        <c:axId val="734577624"/>
        <c:axId val="734576312"/>
      </c:barChart>
      <c:catAx>
        <c:axId val="73457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Fedra Sans VIE Book" pitchFamily="50" charset="0"/>
                <a:ea typeface="Fedra Sans VIE Book" pitchFamily="50" charset="0"/>
                <a:cs typeface="Fedra Sans VIE Book" pitchFamily="50" charset="0"/>
              </a:defRPr>
            </a:pPr>
            <a:endParaRPr lang="de-DE"/>
          </a:p>
        </c:txPr>
        <c:crossAx val="734576312"/>
        <c:crosses val="autoZero"/>
        <c:auto val="1"/>
        <c:lblAlgn val="ctr"/>
        <c:lblOffset val="100"/>
        <c:noMultiLvlLbl val="0"/>
      </c:catAx>
      <c:valAx>
        <c:axId val="734576312"/>
        <c:scaling>
          <c:orientation val="minMax"/>
        </c:scaling>
        <c:delete val="1"/>
        <c:axPos val="l"/>
        <c:numFmt formatCode="#,##0" sourceLinked="1"/>
        <c:majorTickMark val="none"/>
        <c:minorTickMark val="none"/>
        <c:tickLblPos val="nextTo"/>
        <c:crossAx val="734577624"/>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de-AT"/>
              <a:t>FWAG: CO</a:t>
            </a:r>
            <a:r>
              <a:rPr lang="de-AT" baseline="-25000"/>
              <a:t>2</a:t>
            </a:r>
            <a:r>
              <a:rPr lang="de-AT"/>
              <a:t> emissions</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'FWAG CO2 emissions in tonnes'!$A$2</c:f>
              <c:strCache>
                <c:ptCount val="1"/>
                <c:pt idx="0">
                  <c:v>in tonnes</c:v>
                </c:pt>
              </c:strCache>
            </c:strRef>
          </c:tx>
          <c:spPr>
            <a:solidFill>
              <a:srgbClr val="00206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'FWAG CO2 emissions in tonnes'!$B$1:$G$1</c:f>
              <c:numCache>
                <c:formatCode>General</c:formatCode>
                <c:ptCount val="6"/>
                <c:pt idx="0">
                  <c:v>2017</c:v>
                </c:pt>
                <c:pt idx="1">
                  <c:v>2018</c:v>
                </c:pt>
                <c:pt idx="2">
                  <c:v>2019</c:v>
                </c:pt>
                <c:pt idx="3" formatCode="0">
                  <c:v>2020</c:v>
                </c:pt>
                <c:pt idx="4" formatCode="0">
                  <c:v>2021</c:v>
                </c:pt>
                <c:pt idx="5" formatCode="0">
                  <c:v>2022</c:v>
                </c:pt>
              </c:numCache>
            </c:numRef>
          </c:cat>
          <c:val>
            <c:numRef>
              <c:f>'FWAG CO2 emissions in tonnes'!$B$2:$G$2</c:f>
              <c:numCache>
                <c:formatCode>#,##0</c:formatCode>
                <c:ptCount val="6"/>
                <c:pt idx="0">
                  <c:v>29784</c:v>
                </c:pt>
                <c:pt idx="1">
                  <c:v>19952</c:v>
                </c:pt>
                <c:pt idx="2">
                  <c:v>19612</c:v>
                </c:pt>
                <c:pt idx="3">
                  <c:v>12301</c:v>
                </c:pt>
                <c:pt idx="4">
                  <c:v>12911</c:v>
                </c:pt>
                <c:pt idx="5">
                  <c:v>7567</c:v>
                </c:pt>
              </c:numCache>
            </c:numRef>
          </c:val>
          <c:extLst>
            <c:ext xmlns:c16="http://schemas.microsoft.com/office/drawing/2014/chart" uri="{C3380CC4-5D6E-409C-BE32-E72D297353CC}">
              <c16:uniqueId val="{00000000-1461-4FDC-BB9E-C56AFFA37097}"/>
            </c:ext>
          </c:extLst>
        </c:ser>
        <c:dLbls>
          <c:showLegendKey val="0"/>
          <c:showVal val="0"/>
          <c:showCatName val="0"/>
          <c:showSerName val="0"/>
          <c:showPercent val="0"/>
          <c:showBubbleSize val="0"/>
        </c:dLbls>
        <c:gapWidth val="219"/>
        <c:overlap val="-27"/>
        <c:axId val="631703848"/>
        <c:axId val="631704176"/>
      </c:barChart>
      <c:catAx>
        <c:axId val="631703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631704176"/>
        <c:crosses val="autoZero"/>
        <c:auto val="1"/>
        <c:lblAlgn val="ctr"/>
        <c:lblOffset val="100"/>
        <c:noMultiLvlLbl val="0"/>
      </c:catAx>
      <c:valAx>
        <c:axId val="631704176"/>
        <c:scaling>
          <c:orientation val="minMax"/>
        </c:scaling>
        <c:delete val="1"/>
        <c:axPos val="l"/>
        <c:numFmt formatCode="#,##0" sourceLinked="1"/>
        <c:majorTickMark val="none"/>
        <c:minorTickMark val="none"/>
        <c:tickLblPos val="nextTo"/>
        <c:crossAx val="631703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9524</xdr:rowOff>
    </xdr:from>
    <xdr:to>
      <xdr:col>9</xdr:col>
      <xdr:colOff>755513</xdr:colOff>
      <xdr:row>36</xdr:row>
      <xdr:rowOff>152399</xdr:rowOff>
    </xdr:to>
    <xdr:pic>
      <xdr:nvPicPr>
        <xdr:cNvPr id="4" name="Grafik 3">
          <a:extLst>
            <a:ext uri="{FF2B5EF4-FFF2-40B4-BE49-F238E27FC236}">
              <a16:creationId xmlns:a16="http://schemas.microsoft.com/office/drawing/2014/main" id="{D8A1EE47-EE12-41F9-A67D-0113FFDB7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00024"/>
          <a:ext cx="7384913" cy="681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9</xdr:col>
      <xdr:colOff>1407</xdr:colOff>
      <xdr:row>20</xdr:row>
      <xdr:rowOff>9524</xdr:rowOff>
    </xdr:to>
    <xdr:pic>
      <xdr:nvPicPr>
        <xdr:cNvPr id="3" name="Grafik 2">
          <a:extLst>
            <a:ext uri="{FF2B5EF4-FFF2-40B4-BE49-F238E27FC236}">
              <a16:creationId xmlns:a16="http://schemas.microsoft.com/office/drawing/2014/main" id="{CABA1020-4204-4F19-AAFC-4EF07EFED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99"/>
          <a:ext cx="6859407"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157306</xdr:colOff>
      <xdr:row>27</xdr:row>
      <xdr:rowOff>57150</xdr:rowOff>
    </xdr:to>
    <xdr:pic>
      <xdr:nvPicPr>
        <xdr:cNvPr id="6" name="Grafik 5" descr="UNESCO and Sustainable Development Goals">
          <a:extLst>
            <a:ext uri="{FF2B5EF4-FFF2-40B4-BE49-F238E27FC236}">
              <a16:creationId xmlns:a16="http://schemas.microsoft.com/office/drawing/2014/main" id="{81E483E2-C6AB-4B77-8C40-20FE4333C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0063306"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17</xdr:col>
      <xdr:colOff>128141</xdr:colOff>
      <xdr:row>53</xdr:row>
      <xdr:rowOff>60438</xdr:rowOff>
    </xdr:to>
    <xdr:grpSp>
      <xdr:nvGrpSpPr>
        <xdr:cNvPr id="6" name="Gruppieren 5">
          <a:extLst>
            <a:ext uri="{FF2B5EF4-FFF2-40B4-BE49-F238E27FC236}">
              <a16:creationId xmlns:a16="http://schemas.microsoft.com/office/drawing/2014/main" id="{B3231540-B875-4DA5-B879-207148EB09E3}"/>
            </a:ext>
          </a:extLst>
        </xdr:cNvPr>
        <xdr:cNvGrpSpPr/>
      </xdr:nvGrpSpPr>
      <xdr:grpSpPr>
        <a:xfrm>
          <a:off x="152400" y="152400"/>
          <a:ext cx="12929741" cy="10004538"/>
          <a:chOff x="7620" y="38100"/>
          <a:chExt cx="13492498" cy="9319260"/>
        </a:xfrm>
      </xdr:grpSpPr>
      <xdr:pic>
        <xdr:nvPicPr>
          <xdr:cNvPr id="7" name="Grafik 6">
            <a:extLst>
              <a:ext uri="{FF2B5EF4-FFF2-40B4-BE49-F238E27FC236}">
                <a16:creationId xmlns:a16="http://schemas.microsoft.com/office/drawing/2014/main" id="{D914209A-7192-4C30-81DC-FFEC4C5ED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38100"/>
            <a:ext cx="13492498" cy="931926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Flussdiagramm: Prozess 7">
            <a:extLst>
              <a:ext uri="{FF2B5EF4-FFF2-40B4-BE49-F238E27FC236}">
                <a16:creationId xmlns:a16="http://schemas.microsoft.com/office/drawing/2014/main" id="{16CF8FC3-D22B-4E4B-ADF4-858B9E030298}"/>
              </a:ext>
            </a:extLst>
          </xdr:cNvPr>
          <xdr:cNvSpPr/>
        </xdr:nvSpPr>
        <xdr:spPr>
          <a:xfrm>
            <a:off x="297180" y="9014460"/>
            <a:ext cx="640080" cy="274320"/>
          </a:xfrm>
          <a:prstGeom prst="flowChartProces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pic>
        <xdr:nvPicPr>
          <xdr:cNvPr id="9" name="Grafik 8">
            <a:extLst>
              <a:ext uri="{FF2B5EF4-FFF2-40B4-BE49-F238E27FC236}">
                <a16:creationId xmlns:a16="http://schemas.microsoft.com/office/drawing/2014/main" id="{448E31C6-FFFB-478C-BC1A-C491FD76E45C}"/>
              </a:ext>
            </a:extLst>
          </xdr:cNvPr>
          <xdr:cNvPicPr>
            <a:picLocks noChangeAspect="1"/>
          </xdr:cNvPicPr>
        </xdr:nvPicPr>
        <xdr:blipFill>
          <a:blip xmlns:r="http://schemas.openxmlformats.org/officeDocument/2006/relationships" r:embed="rId2"/>
          <a:stretch>
            <a:fillRect/>
          </a:stretch>
        </xdr:blipFill>
        <xdr:spPr>
          <a:xfrm>
            <a:off x="12512040" y="8816340"/>
            <a:ext cx="640135" cy="48006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13645</xdr:colOff>
      <xdr:row>27</xdr:row>
      <xdr:rowOff>133350</xdr:rowOff>
    </xdr:to>
    <xdr:pic>
      <xdr:nvPicPr>
        <xdr:cNvPr id="7" name="Grafik 6">
          <a:extLst>
            <a:ext uri="{FF2B5EF4-FFF2-40B4-BE49-F238E27FC236}">
              <a16:creationId xmlns:a16="http://schemas.microsoft.com/office/drawing/2014/main" id="{A6C9C68A-AB2F-4ABD-8856-7C3D968C8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33645" cy="527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523875</xdr:colOff>
      <xdr:row>0</xdr:row>
      <xdr:rowOff>133350</xdr:rowOff>
    </xdr:to>
    <xdr:sp macro="" textlink="">
      <xdr:nvSpPr>
        <xdr:cNvPr id="4" name="Rechteck 3">
          <a:extLst>
            <a:ext uri="{FF2B5EF4-FFF2-40B4-BE49-F238E27FC236}">
              <a16:creationId xmlns:a16="http://schemas.microsoft.com/office/drawing/2014/main" id="{51A7F61E-A8C1-4DC4-A909-C548DEEAB66E}"/>
            </a:ext>
          </a:extLst>
        </xdr:cNvPr>
        <xdr:cNvSpPr/>
      </xdr:nvSpPr>
      <xdr:spPr>
        <a:xfrm>
          <a:off x="0" y="9525"/>
          <a:ext cx="1285875" cy="1238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0</xdr:col>
      <xdr:colOff>19050</xdr:colOff>
      <xdr:row>0</xdr:row>
      <xdr:rowOff>38100</xdr:rowOff>
    </xdr:from>
    <xdr:to>
      <xdr:col>18</xdr:col>
      <xdr:colOff>22442</xdr:colOff>
      <xdr:row>47</xdr:row>
      <xdr:rowOff>57150</xdr:rowOff>
    </xdr:to>
    <xdr:pic>
      <xdr:nvPicPr>
        <xdr:cNvPr id="8" name="Grafik 7">
          <a:extLst>
            <a:ext uri="{FF2B5EF4-FFF2-40B4-BE49-F238E27FC236}">
              <a16:creationId xmlns:a16="http://schemas.microsoft.com/office/drawing/2014/main" id="{C84E565D-75A3-402F-8424-62204B2B8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3719392" cy="897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19049</xdr:colOff>
      <xdr:row>5</xdr:row>
      <xdr:rowOff>4761</xdr:rowOff>
    </xdr:from>
    <xdr:to>
      <xdr:col>6</xdr:col>
      <xdr:colOff>0</xdr:colOff>
      <xdr:row>32</xdr:row>
      <xdr:rowOff>180975</xdr:rowOff>
    </xdr:to>
    <xdr:graphicFrame macro="">
      <xdr:nvGraphicFramePr>
        <xdr:cNvPr id="2" name="Diagramm 1">
          <a:extLst>
            <a:ext uri="{FF2B5EF4-FFF2-40B4-BE49-F238E27FC236}">
              <a16:creationId xmlns:a16="http://schemas.microsoft.com/office/drawing/2014/main" id="{5A620212-7C3B-42CE-8472-13D4775A3F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80962</xdr:colOff>
      <xdr:row>5</xdr:row>
      <xdr:rowOff>23811</xdr:rowOff>
    </xdr:from>
    <xdr:to>
      <xdr:col>6</xdr:col>
      <xdr:colOff>38100</xdr:colOff>
      <xdr:row>29</xdr:row>
      <xdr:rowOff>180974</xdr:rowOff>
    </xdr:to>
    <xdr:graphicFrame macro="">
      <xdr:nvGraphicFramePr>
        <xdr:cNvPr id="2" name="Diagramm 1">
          <a:extLst>
            <a:ext uri="{FF2B5EF4-FFF2-40B4-BE49-F238E27FC236}">
              <a16:creationId xmlns:a16="http://schemas.microsoft.com/office/drawing/2014/main" id="{8AE88EBE-6FE6-4A5F-B9EA-291E57926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71436</xdr:colOff>
      <xdr:row>4</xdr:row>
      <xdr:rowOff>23812</xdr:rowOff>
    </xdr:from>
    <xdr:to>
      <xdr:col>5</xdr:col>
      <xdr:colOff>219075</xdr:colOff>
      <xdr:row>28</xdr:row>
      <xdr:rowOff>171450</xdr:rowOff>
    </xdr:to>
    <xdr:graphicFrame macro="">
      <xdr:nvGraphicFramePr>
        <xdr:cNvPr id="2" name="Diagramm 1">
          <a:extLst>
            <a:ext uri="{FF2B5EF4-FFF2-40B4-BE49-F238E27FC236}">
              <a16:creationId xmlns:a16="http://schemas.microsoft.com/office/drawing/2014/main" id="{4F9DA7E5-E8EA-4EF4-8C1F-730D4CF5B4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ti\AppData\Local\Microsoft\Windows\INetCache\Content.Outlook\878NK7R2\Aktualisierung%20Nachhaltigkeitskennzahlen%202017%20bis%202021%20final%20reto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gewählte Kennzahlen"/>
      <sheetName val="Wesentlichkeitsmatrix"/>
      <sheetName val="Nachhaltigkeitsorganisation"/>
      <sheetName val="Sustainable Development Goals"/>
      <sheetName val="Taxonomie"/>
      <sheetName val="Gelände Flughafen Wien"/>
      <sheetName val="Einzugsgebiet"/>
      <sheetName val="Organigramm"/>
      <sheetName val="Operative Kennzahlen"/>
      <sheetName val="Betriebswirtschaftl. Kennzahlen"/>
      <sheetName val="Mitarbeiterkennzahlen"/>
      <sheetName val="Karenz und Rückkehrquote"/>
      <sheetName val="Neueinstellungen 2017–2022"/>
      <sheetName val="Fluktuation 2017–2022"/>
      <sheetName val="Aufwand für Weiterbildung"/>
      <sheetName val="Lehrlinge bei Flughafen Wien"/>
      <sheetName val="Arbeitssicherheit"/>
      <sheetName val="Kennzahlen Energieverbrauch"/>
      <sheetName val="Strombedarf FWAG 2017 - 2022"/>
      <sheetName val="Gesamtenergie FWAG 2017-2022"/>
      <sheetName val="Wasserverbrauch FWAG 2017-2022"/>
      <sheetName val="Flugzeugenteisung 2017–2022"/>
      <sheetName val="Abfall FWAG 2017–2022"/>
      <sheetName val="CO2-Emissionen FWAG 2017-2022"/>
      <sheetName val="CO2-Emissionen nach Scopes"/>
      <sheetName val="Luftemissionen 2017–2022"/>
      <sheetName val="Fläche der Fluglärmzonen"/>
      <sheetName val="Modalsplit 2017 - 2022"/>
      <sheetName val="Vogelschläge am Flughafen Wien"/>
      <sheetName val="Kennzahlen Flugplatz Vöslau"/>
    </sheetNames>
    <sheetDataSet>
      <sheetData sheetId="0">
        <row r="13">
          <cell r="H13">
            <v>4478</v>
          </cell>
        </row>
        <row r="14">
          <cell r="H14">
            <v>6199</v>
          </cell>
        </row>
        <row r="15">
          <cell r="H15">
            <v>25.5</v>
          </cell>
        </row>
        <row r="16">
          <cell r="H16">
            <v>44</v>
          </cell>
        </row>
        <row r="18">
          <cell r="H18">
            <v>17.5</v>
          </cell>
        </row>
      </sheetData>
      <sheetData sheetId="1"/>
      <sheetData sheetId="2"/>
      <sheetData sheetId="3"/>
      <sheetData sheetId="4"/>
      <sheetData sheetId="5"/>
      <sheetData sheetId="6"/>
      <sheetData sheetId="7"/>
      <sheetData sheetId="8"/>
      <sheetData sheetId="9"/>
      <sheetData sheetId="10"/>
      <sheetData sheetId="11">
        <row r="3">
          <cell r="G3" t="str">
            <v>15/90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FD45-E29C-474B-A5BF-77A59FF274B7}">
  <dimension ref="A1:J195"/>
  <sheetViews>
    <sheetView tabSelected="1" workbookViewId="0">
      <selection activeCell="N29" sqref="N29"/>
    </sheetView>
  </sheetViews>
  <sheetFormatPr baseColWidth="10" defaultRowHeight="15"/>
  <cols>
    <col min="1" max="1" width="45.7109375" style="9" customWidth="1"/>
    <col min="2" max="7" width="15.7109375" style="4" customWidth="1"/>
    <col min="8" max="8" width="15.7109375" style="3" customWidth="1"/>
    <col min="9" max="16384" width="11.42578125" style="3"/>
  </cols>
  <sheetData>
    <row r="1" spans="1:8" ht="52.5" customHeight="1">
      <c r="A1" s="28"/>
      <c r="B1" s="29" t="s">
        <v>76</v>
      </c>
      <c r="C1" s="13">
        <v>2017</v>
      </c>
      <c r="D1" s="13">
        <v>2018</v>
      </c>
      <c r="E1" s="13">
        <v>2019</v>
      </c>
      <c r="F1" s="172" t="s">
        <v>15</v>
      </c>
      <c r="G1" s="172" t="s">
        <v>13</v>
      </c>
      <c r="H1" s="27" t="s">
        <v>14</v>
      </c>
    </row>
    <row r="2" spans="1:8">
      <c r="A2" s="15" t="s">
        <v>50</v>
      </c>
      <c r="B2" s="5" t="s">
        <v>12</v>
      </c>
      <c r="C2" s="6">
        <v>10</v>
      </c>
      <c r="D2" s="6">
        <v>10</v>
      </c>
      <c r="E2" s="6">
        <v>10</v>
      </c>
      <c r="F2" s="6">
        <v>10</v>
      </c>
      <c r="G2" s="6">
        <v>10</v>
      </c>
      <c r="H2" s="16">
        <v>10</v>
      </c>
    </row>
    <row r="3" spans="1:8">
      <c r="A3" s="15" t="s">
        <v>51</v>
      </c>
      <c r="B3" s="5" t="s">
        <v>77</v>
      </c>
      <c r="C3" s="7">
        <v>24.4</v>
      </c>
      <c r="D3" s="7">
        <v>27</v>
      </c>
      <c r="E3" s="7">
        <v>31.7</v>
      </c>
      <c r="F3" s="7">
        <v>7.8</v>
      </c>
      <c r="G3" s="7">
        <v>10.4</v>
      </c>
      <c r="H3" s="17">
        <v>23.7</v>
      </c>
    </row>
    <row r="4" spans="1:8">
      <c r="A4" s="15" t="s">
        <v>52</v>
      </c>
      <c r="B4" s="5" t="s">
        <v>78</v>
      </c>
      <c r="C4" s="8">
        <v>287962</v>
      </c>
      <c r="D4" s="8">
        <v>295427</v>
      </c>
      <c r="E4" s="8">
        <v>283806</v>
      </c>
      <c r="F4" s="8">
        <v>217888</v>
      </c>
      <c r="G4" s="8">
        <v>261299</v>
      </c>
      <c r="H4" s="108">
        <v>250637</v>
      </c>
    </row>
    <row r="5" spans="1:8" ht="16.5" customHeight="1">
      <c r="A5" s="5" t="s">
        <v>53</v>
      </c>
      <c r="B5" s="5" t="s">
        <v>79</v>
      </c>
      <c r="C5" s="8">
        <v>224568</v>
      </c>
      <c r="D5" s="8">
        <v>241004</v>
      </c>
      <c r="E5" s="8">
        <v>266802</v>
      </c>
      <c r="F5" s="8">
        <v>95880</v>
      </c>
      <c r="G5" s="8">
        <v>111567</v>
      </c>
      <c r="H5" s="108">
        <v>188412</v>
      </c>
    </row>
    <row r="6" spans="1:8" ht="16.5">
      <c r="A6" s="15" t="s">
        <v>85</v>
      </c>
      <c r="B6" s="5" t="s">
        <v>79</v>
      </c>
      <c r="C6" s="8">
        <v>26496620</v>
      </c>
      <c r="D6" s="8">
        <v>29238913</v>
      </c>
      <c r="E6" s="8">
        <v>33716888</v>
      </c>
      <c r="F6" s="8">
        <v>9343564</v>
      </c>
      <c r="G6" s="8">
        <v>12126907</v>
      </c>
      <c r="H6" s="108">
        <v>25365324</v>
      </c>
    </row>
    <row r="7" spans="1:8">
      <c r="A7" s="15" t="s">
        <v>70</v>
      </c>
      <c r="B7" s="5" t="s">
        <v>80</v>
      </c>
      <c r="C7" s="7">
        <v>753.2</v>
      </c>
      <c r="D7" s="7">
        <v>799.7</v>
      </c>
      <c r="E7" s="7">
        <v>857.6</v>
      </c>
      <c r="F7" s="7">
        <v>333.7</v>
      </c>
      <c r="G7" s="6">
        <v>407</v>
      </c>
      <c r="H7" s="17">
        <v>692.7</v>
      </c>
    </row>
    <row r="8" spans="1:8">
      <c r="A8" s="15" t="s">
        <v>54</v>
      </c>
      <c r="B8" s="5" t="s">
        <v>80</v>
      </c>
      <c r="C8" s="7">
        <v>191.8</v>
      </c>
      <c r="D8" s="7">
        <v>220.8</v>
      </c>
      <c r="E8" s="7">
        <v>252.3</v>
      </c>
      <c r="F8" s="7">
        <v>-86.5</v>
      </c>
      <c r="G8" s="7">
        <v>20</v>
      </c>
      <c r="H8" s="17">
        <v>167.2</v>
      </c>
    </row>
    <row r="9" spans="1:8" ht="16.5">
      <c r="A9" s="15" t="s">
        <v>66</v>
      </c>
      <c r="B9" s="5" t="s">
        <v>80</v>
      </c>
      <c r="C9" s="7">
        <v>126.9</v>
      </c>
      <c r="D9" s="7">
        <v>151.9</v>
      </c>
      <c r="E9" s="7">
        <v>175.7</v>
      </c>
      <c r="F9" s="7">
        <v>-75.7</v>
      </c>
      <c r="G9" s="7">
        <v>6.6</v>
      </c>
      <c r="H9" s="17">
        <v>128.19999999999999</v>
      </c>
    </row>
    <row r="10" spans="1:8">
      <c r="A10" s="15" t="s">
        <v>67</v>
      </c>
      <c r="B10" s="5" t="s">
        <v>0</v>
      </c>
      <c r="C10" s="7">
        <v>58.7</v>
      </c>
      <c r="D10" s="7">
        <v>60.1</v>
      </c>
      <c r="E10" s="6">
        <v>60</v>
      </c>
      <c r="F10" s="7">
        <v>60.1</v>
      </c>
      <c r="G10" s="7">
        <v>63.4</v>
      </c>
      <c r="H10" s="17">
        <v>65.099999999999994</v>
      </c>
    </row>
    <row r="11" spans="1:8">
      <c r="A11" s="15" t="s">
        <v>68</v>
      </c>
      <c r="B11" s="5" t="s">
        <v>80</v>
      </c>
      <c r="C11" s="7">
        <v>103.6</v>
      </c>
      <c r="D11" s="7">
        <v>165.7</v>
      </c>
      <c r="E11" s="7">
        <v>171.8</v>
      </c>
      <c r="F11" s="7">
        <v>79.900000000000006</v>
      </c>
      <c r="G11" s="7">
        <v>51.6</v>
      </c>
      <c r="H11" s="17">
        <v>53.6</v>
      </c>
    </row>
    <row r="12" spans="1:8">
      <c r="A12" s="15" t="s">
        <v>55</v>
      </c>
      <c r="B12" s="5" t="s">
        <v>79</v>
      </c>
      <c r="C12" s="12" t="s">
        <v>2</v>
      </c>
      <c r="D12" s="12" t="s">
        <v>4</v>
      </c>
      <c r="E12" s="12" t="s">
        <v>10</v>
      </c>
      <c r="F12" s="12" t="s">
        <v>10</v>
      </c>
      <c r="G12" s="12" t="s">
        <v>11</v>
      </c>
      <c r="H12" s="18" t="s">
        <v>48</v>
      </c>
    </row>
    <row r="13" spans="1:8" ht="16.5">
      <c r="A13" s="15" t="s">
        <v>69</v>
      </c>
      <c r="B13" s="5" t="s">
        <v>1</v>
      </c>
      <c r="C13" s="8">
        <v>4328</v>
      </c>
      <c r="D13" s="8">
        <v>4555</v>
      </c>
      <c r="E13" s="8">
        <v>5341</v>
      </c>
      <c r="F13" s="8">
        <v>4936</v>
      </c>
      <c r="G13" s="8">
        <v>4376</v>
      </c>
      <c r="H13" s="108">
        <v>4478</v>
      </c>
    </row>
    <row r="14" spans="1:8" ht="16.5">
      <c r="A14" s="15" t="s">
        <v>71</v>
      </c>
      <c r="B14" s="5" t="s">
        <v>79</v>
      </c>
      <c r="C14" s="8">
        <v>5461</v>
      </c>
      <c r="D14" s="8">
        <v>5958</v>
      </c>
      <c r="E14" s="8">
        <v>6805</v>
      </c>
      <c r="F14" s="8">
        <v>6182</v>
      </c>
      <c r="G14" s="8">
        <v>5384</v>
      </c>
      <c r="H14" s="108">
        <v>6199</v>
      </c>
    </row>
    <row r="15" spans="1:8">
      <c r="A15" s="15" t="s">
        <v>56</v>
      </c>
      <c r="B15" s="5" t="s">
        <v>0</v>
      </c>
      <c r="C15" s="7">
        <v>20.9</v>
      </c>
      <c r="D15" s="7">
        <v>23.3</v>
      </c>
      <c r="E15" s="7">
        <v>27</v>
      </c>
      <c r="F15" s="7">
        <v>26</v>
      </c>
      <c r="G15" s="7">
        <v>25</v>
      </c>
      <c r="H15" s="17">
        <v>25.5</v>
      </c>
    </row>
    <row r="16" spans="1:8" ht="16.5">
      <c r="A16" s="15" t="s">
        <v>72</v>
      </c>
      <c r="B16" s="5" t="s">
        <v>81</v>
      </c>
      <c r="C16" s="7">
        <v>41.9</v>
      </c>
      <c r="D16" s="7">
        <v>41.8</v>
      </c>
      <c r="E16" s="7">
        <v>41.9</v>
      </c>
      <c r="F16" s="7">
        <v>42.9</v>
      </c>
      <c r="G16" s="7">
        <v>44</v>
      </c>
      <c r="H16" s="115">
        <v>44</v>
      </c>
    </row>
    <row r="17" spans="1:10">
      <c r="A17" s="15" t="s">
        <v>57</v>
      </c>
      <c r="B17" s="5" t="s">
        <v>79</v>
      </c>
      <c r="C17" s="11" t="s">
        <v>3</v>
      </c>
      <c r="D17" s="11" t="s">
        <v>5</v>
      </c>
      <c r="E17" s="11" t="s">
        <v>6</v>
      </c>
      <c r="F17" s="11" t="s">
        <v>7</v>
      </c>
      <c r="G17" s="11" t="s">
        <v>8</v>
      </c>
      <c r="H17" s="19" t="s">
        <v>49</v>
      </c>
    </row>
    <row r="18" spans="1:10">
      <c r="A18" s="15" t="s">
        <v>73</v>
      </c>
      <c r="B18" s="5" t="s">
        <v>0</v>
      </c>
      <c r="C18" s="7">
        <v>14.1</v>
      </c>
      <c r="D18" s="7">
        <v>13.2</v>
      </c>
      <c r="E18" s="7">
        <v>12.6</v>
      </c>
      <c r="F18" s="7">
        <v>13.1</v>
      </c>
      <c r="G18" s="7">
        <v>14</v>
      </c>
      <c r="H18" s="17">
        <v>17.5</v>
      </c>
    </row>
    <row r="19" spans="1:10" ht="45">
      <c r="A19" s="69" t="s">
        <v>58</v>
      </c>
      <c r="B19" s="5" t="s">
        <v>82</v>
      </c>
      <c r="C19" s="7">
        <v>25.2</v>
      </c>
      <c r="D19" s="7">
        <v>29.3</v>
      </c>
      <c r="E19" s="7">
        <v>29.9</v>
      </c>
      <c r="F19" s="7">
        <v>14</v>
      </c>
      <c r="G19" s="7">
        <v>18.399999999999999</v>
      </c>
      <c r="H19" s="115">
        <v>31.2</v>
      </c>
    </row>
    <row r="20" spans="1:10">
      <c r="A20" s="15" t="s">
        <v>59</v>
      </c>
      <c r="B20" s="5" t="s">
        <v>83</v>
      </c>
      <c r="C20" s="7">
        <v>3.5</v>
      </c>
      <c r="D20" s="7">
        <v>3.2</v>
      </c>
      <c r="E20" s="7">
        <v>2.7</v>
      </c>
      <c r="F20" s="7">
        <v>7.1</v>
      </c>
      <c r="G20" s="7">
        <v>5.5</v>
      </c>
      <c r="H20" s="17">
        <v>3.1</v>
      </c>
    </row>
    <row r="21" spans="1:10">
      <c r="A21" s="15" t="s">
        <v>60</v>
      </c>
      <c r="B21" s="5" t="s">
        <v>83</v>
      </c>
      <c r="C21" s="7">
        <v>2</v>
      </c>
      <c r="D21" s="7">
        <v>1.7</v>
      </c>
      <c r="E21" s="7">
        <v>1.5</v>
      </c>
      <c r="F21" s="7">
        <v>4</v>
      </c>
      <c r="G21" s="7">
        <v>3</v>
      </c>
      <c r="H21" s="17">
        <v>1.2</v>
      </c>
    </row>
    <row r="22" spans="1:10">
      <c r="A22" s="15" t="s">
        <v>61</v>
      </c>
      <c r="B22" s="5" t="s">
        <v>83</v>
      </c>
      <c r="C22" s="7">
        <v>1.1000000000000001</v>
      </c>
      <c r="D22" s="7">
        <v>1.1000000000000001</v>
      </c>
      <c r="E22" s="7">
        <v>0.9</v>
      </c>
      <c r="F22" s="7">
        <v>1.8</v>
      </c>
      <c r="G22" s="7">
        <v>1.5</v>
      </c>
      <c r="H22" s="17">
        <v>0.9</v>
      </c>
    </row>
    <row r="23" spans="1:10">
      <c r="A23" s="15" t="s">
        <v>62</v>
      </c>
      <c r="B23" s="5" t="s">
        <v>83</v>
      </c>
      <c r="C23" s="7">
        <v>1.2</v>
      </c>
      <c r="D23" s="7">
        <v>1.2</v>
      </c>
      <c r="E23" s="7">
        <v>1.1000000000000001</v>
      </c>
      <c r="F23" s="7">
        <v>1.9</v>
      </c>
      <c r="G23" s="7">
        <v>1.8</v>
      </c>
      <c r="H23" s="17">
        <v>1.5</v>
      </c>
    </row>
    <row r="24" spans="1:10">
      <c r="A24" s="15" t="s">
        <v>63</v>
      </c>
      <c r="B24" s="5" t="s">
        <v>83</v>
      </c>
      <c r="C24" s="7">
        <v>6.7</v>
      </c>
      <c r="D24" s="7">
        <v>6.1</v>
      </c>
      <c r="E24" s="7">
        <v>5.3</v>
      </c>
      <c r="F24" s="7">
        <v>13</v>
      </c>
      <c r="G24" s="7">
        <v>10.3</v>
      </c>
      <c r="H24" s="17">
        <v>5.5</v>
      </c>
    </row>
    <row r="25" spans="1:10">
      <c r="A25" s="15" t="s">
        <v>64</v>
      </c>
      <c r="B25" s="5" t="s">
        <v>84</v>
      </c>
      <c r="C25" s="7">
        <v>1.1000000000000001</v>
      </c>
      <c r="D25" s="7">
        <v>0.7</v>
      </c>
      <c r="E25" s="7">
        <v>0.6</v>
      </c>
      <c r="F25" s="7">
        <v>1.3</v>
      </c>
      <c r="G25" s="7">
        <v>1.1000000000000001</v>
      </c>
      <c r="H25" s="17">
        <v>0.3</v>
      </c>
    </row>
    <row r="26" spans="1:10">
      <c r="A26" s="15" t="s">
        <v>65</v>
      </c>
      <c r="B26" s="5" t="s">
        <v>84</v>
      </c>
      <c r="C26" s="7">
        <v>0.2</v>
      </c>
      <c r="D26" s="7">
        <v>0.2</v>
      </c>
      <c r="E26" s="7">
        <v>0.1</v>
      </c>
      <c r="F26" s="7">
        <v>0.2</v>
      </c>
      <c r="G26" s="7">
        <v>0.2</v>
      </c>
      <c r="H26" s="17">
        <v>0.1</v>
      </c>
    </row>
    <row r="27" spans="1:10">
      <c r="A27" s="15" t="s">
        <v>74</v>
      </c>
      <c r="B27" s="5" t="s">
        <v>86</v>
      </c>
      <c r="C27" s="7">
        <v>16.8</v>
      </c>
      <c r="D27" s="7">
        <v>14.3</v>
      </c>
      <c r="E27" s="7">
        <v>13.2</v>
      </c>
      <c r="F27" s="7">
        <v>32.799999999999997</v>
      </c>
      <c r="G27" s="7">
        <v>21</v>
      </c>
      <c r="H27" s="17">
        <v>17.3</v>
      </c>
    </row>
    <row r="28" spans="1:10" ht="15.75" thickBot="1">
      <c r="A28" s="20" t="s">
        <v>75</v>
      </c>
      <c r="B28" s="21" t="s">
        <v>86</v>
      </c>
      <c r="C28" s="22">
        <v>14</v>
      </c>
      <c r="D28" s="22">
        <v>12.7</v>
      </c>
      <c r="E28" s="22">
        <v>10.4</v>
      </c>
      <c r="F28" s="22">
        <v>20.2</v>
      </c>
      <c r="G28" s="22">
        <v>15.8</v>
      </c>
      <c r="H28" s="23">
        <v>13.5</v>
      </c>
    </row>
    <row r="29" spans="1:10" ht="15.75" thickBot="1"/>
    <row r="30" spans="1:10" ht="15" customHeight="1">
      <c r="A30" s="208" t="s">
        <v>87</v>
      </c>
      <c r="B30" s="209"/>
      <c r="C30" s="209"/>
      <c r="D30" s="209"/>
      <c r="E30" s="209"/>
      <c r="F30" s="209"/>
      <c r="G30" s="209"/>
      <c r="H30" s="210"/>
      <c r="I30" s="24"/>
      <c r="J30" s="24"/>
    </row>
    <row r="31" spans="1:10">
      <c r="A31" s="211"/>
      <c r="B31" s="212"/>
      <c r="C31" s="212"/>
      <c r="D31" s="212"/>
      <c r="E31" s="212"/>
      <c r="F31" s="212"/>
      <c r="G31" s="212"/>
      <c r="H31" s="213"/>
      <c r="I31" s="24"/>
      <c r="J31" s="24"/>
    </row>
    <row r="32" spans="1:10">
      <c r="A32" s="211"/>
      <c r="B32" s="212"/>
      <c r="C32" s="212"/>
      <c r="D32" s="212"/>
      <c r="E32" s="212"/>
      <c r="F32" s="212"/>
      <c r="G32" s="212"/>
      <c r="H32" s="213"/>
      <c r="I32" s="24"/>
      <c r="J32" s="24"/>
    </row>
    <row r="33" spans="1:10">
      <c r="A33" s="211"/>
      <c r="B33" s="212"/>
      <c r="C33" s="212"/>
      <c r="D33" s="212"/>
      <c r="E33" s="212"/>
      <c r="F33" s="212"/>
      <c r="G33" s="212"/>
      <c r="H33" s="213"/>
      <c r="I33" s="24"/>
      <c r="J33" s="24"/>
    </row>
    <row r="34" spans="1:10">
      <c r="A34" s="211"/>
      <c r="B34" s="212"/>
      <c r="C34" s="212"/>
      <c r="D34" s="212"/>
      <c r="E34" s="212"/>
      <c r="F34" s="212"/>
      <c r="G34" s="212"/>
      <c r="H34" s="213"/>
      <c r="I34" s="24"/>
      <c r="J34" s="24"/>
    </row>
    <row r="35" spans="1:10">
      <c r="A35" s="211"/>
      <c r="B35" s="212"/>
      <c r="C35" s="212"/>
      <c r="D35" s="212"/>
      <c r="E35" s="212"/>
      <c r="F35" s="212"/>
      <c r="G35" s="212"/>
      <c r="H35" s="213"/>
      <c r="I35" s="24"/>
      <c r="J35" s="24"/>
    </row>
    <row r="36" spans="1:10">
      <c r="A36" s="211"/>
      <c r="B36" s="212"/>
      <c r="C36" s="212"/>
      <c r="D36" s="212"/>
      <c r="E36" s="212"/>
      <c r="F36" s="212"/>
      <c r="G36" s="212"/>
      <c r="H36" s="213"/>
      <c r="I36" s="24"/>
      <c r="J36" s="24"/>
    </row>
    <row r="37" spans="1:10">
      <c r="A37" s="211"/>
      <c r="B37" s="212"/>
      <c r="C37" s="212"/>
      <c r="D37" s="212"/>
      <c r="E37" s="212"/>
      <c r="F37" s="212"/>
      <c r="G37" s="212"/>
      <c r="H37" s="213"/>
      <c r="I37" s="24"/>
      <c r="J37" s="24"/>
    </row>
    <row r="38" spans="1:10">
      <c r="A38" s="211"/>
      <c r="B38" s="212"/>
      <c r="C38" s="212"/>
      <c r="D38" s="212"/>
      <c r="E38" s="212"/>
      <c r="F38" s="212"/>
      <c r="G38" s="212"/>
      <c r="H38" s="213"/>
      <c r="I38" s="24"/>
      <c r="J38" s="24"/>
    </row>
    <row r="39" spans="1:10">
      <c r="A39" s="211"/>
      <c r="B39" s="212"/>
      <c r="C39" s="212"/>
      <c r="D39" s="212"/>
      <c r="E39" s="212"/>
      <c r="F39" s="212"/>
      <c r="G39" s="212"/>
      <c r="H39" s="213"/>
      <c r="I39" s="24"/>
      <c r="J39" s="24"/>
    </row>
    <row r="40" spans="1:10">
      <c r="A40" s="211"/>
      <c r="B40" s="212"/>
      <c r="C40" s="212"/>
      <c r="D40" s="212"/>
      <c r="E40" s="212"/>
      <c r="F40" s="212"/>
      <c r="G40" s="212"/>
      <c r="H40" s="213"/>
    </row>
    <row r="41" spans="1:10">
      <c r="A41" s="211"/>
      <c r="B41" s="212"/>
      <c r="C41" s="212"/>
      <c r="D41" s="212"/>
      <c r="E41" s="212"/>
      <c r="F41" s="212"/>
      <c r="G41" s="212"/>
      <c r="H41" s="213"/>
    </row>
    <row r="42" spans="1:10">
      <c r="A42" s="211"/>
      <c r="B42" s="212"/>
      <c r="C42" s="212"/>
      <c r="D42" s="212"/>
      <c r="E42" s="212"/>
      <c r="F42" s="212"/>
      <c r="G42" s="212"/>
      <c r="H42" s="213"/>
    </row>
    <row r="43" spans="1:10" ht="15.75" thickBot="1">
      <c r="A43" s="214"/>
      <c r="B43" s="215"/>
      <c r="C43" s="215"/>
      <c r="D43" s="215"/>
      <c r="E43" s="215"/>
      <c r="F43" s="215"/>
      <c r="G43" s="215"/>
      <c r="H43" s="216"/>
    </row>
    <row r="44" spans="1:10">
      <c r="A44" s="25"/>
      <c r="B44" s="25"/>
      <c r="C44" s="25"/>
      <c r="D44" s="25"/>
      <c r="E44" s="25"/>
      <c r="F44" s="25"/>
      <c r="G44" s="25"/>
      <c r="H44" s="25"/>
    </row>
    <row r="45" spans="1:10">
      <c r="A45" s="25"/>
      <c r="B45" s="25"/>
      <c r="C45" s="25"/>
      <c r="D45" s="25"/>
      <c r="E45" s="25"/>
      <c r="F45" s="25"/>
      <c r="G45" s="25"/>
      <c r="H45" s="25"/>
    </row>
    <row r="52" spans="1:1">
      <c r="A52" s="10"/>
    </row>
    <row r="54" spans="1:1">
      <c r="A54" s="10"/>
    </row>
    <row r="75" spans="1:1">
      <c r="A75" s="10"/>
    </row>
    <row r="77" spans="1:1">
      <c r="A77" s="10"/>
    </row>
    <row r="80" spans="1:1">
      <c r="A80" s="10"/>
    </row>
    <row r="88" spans="1:1">
      <c r="A88" s="10"/>
    </row>
    <row r="90" spans="1:1">
      <c r="A90" s="10"/>
    </row>
    <row r="111" spans="1:1">
      <c r="A111" s="10"/>
    </row>
    <row r="113" spans="1:1">
      <c r="A113" s="10"/>
    </row>
    <row r="116" spans="1:1">
      <c r="A116" s="10"/>
    </row>
    <row r="123" spans="1:1">
      <c r="A123" s="10"/>
    </row>
    <row r="125" spans="1:1">
      <c r="A125" s="10"/>
    </row>
    <row r="146" spans="1:1">
      <c r="A146" s="10"/>
    </row>
    <row r="148" spans="1:1">
      <c r="A148" s="10"/>
    </row>
    <row r="151" spans="1:1">
      <c r="A151" s="10"/>
    </row>
    <row r="158" spans="1:1">
      <c r="A158" s="10"/>
    </row>
    <row r="160" spans="1:1">
      <c r="A160" s="10"/>
    </row>
    <row r="181" spans="1:1">
      <c r="A181" s="10"/>
    </row>
    <row r="183" spans="1:1">
      <c r="A183" s="10"/>
    </row>
    <row r="186" spans="1:1">
      <c r="A186" s="10"/>
    </row>
    <row r="193" spans="1:1">
      <c r="A193" s="10"/>
    </row>
    <row r="195" spans="1:1">
      <c r="A195" s="10"/>
    </row>
  </sheetData>
  <mergeCells count="1">
    <mergeCell ref="A30:H43"/>
  </mergeCell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A59B8-B6F7-4714-8545-38D69DF34BDD}">
  <dimension ref="A1:G27"/>
  <sheetViews>
    <sheetView topLeftCell="A7" workbookViewId="0">
      <selection activeCell="F34" sqref="F34"/>
    </sheetView>
  </sheetViews>
  <sheetFormatPr baseColWidth="10" defaultRowHeight="15"/>
  <cols>
    <col min="1" max="1" width="42.7109375" style="3" customWidth="1"/>
    <col min="2" max="7" width="15.7109375" style="3" customWidth="1"/>
    <col min="8" max="16384" width="11.42578125" style="3"/>
  </cols>
  <sheetData>
    <row r="1" spans="1:7" ht="30" customHeight="1">
      <c r="A1" s="152" t="s">
        <v>107</v>
      </c>
      <c r="B1" s="85">
        <v>2017</v>
      </c>
      <c r="C1" s="85">
        <v>2018</v>
      </c>
      <c r="D1" s="85">
        <v>2019</v>
      </c>
      <c r="E1" s="85">
        <v>2020</v>
      </c>
      <c r="F1" s="85">
        <v>2021</v>
      </c>
      <c r="G1" s="86">
        <v>2022</v>
      </c>
    </row>
    <row r="2" spans="1:7" ht="24.95" customHeight="1">
      <c r="A2" s="69" t="s">
        <v>108</v>
      </c>
      <c r="B2" s="268">
        <v>753.2</v>
      </c>
      <c r="C2" s="268">
        <v>799.7</v>
      </c>
      <c r="D2" s="268">
        <v>857.6</v>
      </c>
      <c r="E2" s="268">
        <v>333.7</v>
      </c>
      <c r="F2" s="268">
        <v>407</v>
      </c>
      <c r="G2" s="269">
        <v>692.7</v>
      </c>
    </row>
    <row r="3" spans="1:7" ht="24.95" customHeight="1">
      <c r="A3" s="69" t="s">
        <v>117</v>
      </c>
      <c r="B3" s="268">
        <v>368.2</v>
      </c>
      <c r="C3" s="268">
        <v>381.7</v>
      </c>
      <c r="D3" s="268">
        <v>411.7</v>
      </c>
      <c r="E3" s="270">
        <v>133</v>
      </c>
      <c r="F3" s="268">
        <v>169.5</v>
      </c>
      <c r="G3" s="269">
        <v>321</v>
      </c>
    </row>
    <row r="4" spans="1:7" ht="24.95" customHeight="1">
      <c r="A4" s="69" t="s">
        <v>126</v>
      </c>
      <c r="B4" s="268">
        <v>160.69999999999999</v>
      </c>
      <c r="C4" s="268">
        <v>163.30000000000001</v>
      </c>
      <c r="D4" s="268">
        <v>166.3</v>
      </c>
      <c r="E4" s="268">
        <v>86.1</v>
      </c>
      <c r="F4" s="268">
        <v>94.4</v>
      </c>
      <c r="G4" s="269">
        <v>124.9</v>
      </c>
    </row>
    <row r="5" spans="1:7" ht="24.95" customHeight="1">
      <c r="A5" s="69" t="s">
        <v>118</v>
      </c>
      <c r="B5" s="268">
        <v>126.2</v>
      </c>
      <c r="C5" s="268">
        <v>146.4</v>
      </c>
      <c r="D5" s="268">
        <v>162.6</v>
      </c>
      <c r="E5" s="268">
        <v>70.5</v>
      </c>
      <c r="F5" s="268">
        <v>82.4</v>
      </c>
      <c r="G5" s="269">
        <v>138.80000000000001</v>
      </c>
    </row>
    <row r="6" spans="1:7" ht="24.95" customHeight="1">
      <c r="A6" s="69" t="s">
        <v>109</v>
      </c>
      <c r="B6" s="268">
        <v>82.4</v>
      </c>
      <c r="C6" s="268">
        <v>92.2</v>
      </c>
      <c r="D6" s="268">
        <v>100.3</v>
      </c>
      <c r="E6" s="268">
        <v>32.200000000000003</v>
      </c>
      <c r="F6" s="268">
        <v>47.4</v>
      </c>
      <c r="G6" s="269">
        <v>88</v>
      </c>
    </row>
    <row r="7" spans="1:7" ht="24.95" customHeight="1">
      <c r="A7" s="69" t="s">
        <v>124</v>
      </c>
      <c r="B7" s="268">
        <v>15.7</v>
      </c>
      <c r="C7" s="268">
        <v>16.2</v>
      </c>
      <c r="D7" s="268">
        <v>16.7</v>
      </c>
      <c r="E7" s="268">
        <v>11.9</v>
      </c>
      <c r="F7" s="268">
        <v>13.3</v>
      </c>
      <c r="G7" s="269">
        <v>20</v>
      </c>
    </row>
    <row r="8" spans="1:7" ht="24.95" customHeight="1">
      <c r="A8" s="69" t="s">
        <v>110</v>
      </c>
      <c r="B8" s="268">
        <v>326.5</v>
      </c>
      <c r="C8" s="268">
        <v>350.4</v>
      </c>
      <c r="D8" s="268">
        <v>384.8</v>
      </c>
      <c r="E8" s="268">
        <v>54.1</v>
      </c>
      <c r="F8" s="268">
        <v>154.4</v>
      </c>
      <c r="G8" s="269">
        <v>295.89999999999998</v>
      </c>
    </row>
    <row r="9" spans="1:7" ht="24.95" customHeight="1">
      <c r="A9" s="69" t="s">
        <v>111</v>
      </c>
      <c r="B9" s="268">
        <v>191.8</v>
      </c>
      <c r="C9" s="268">
        <v>220.8</v>
      </c>
      <c r="D9" s="268">
        <v>252.3</v>
      </c>
      <c r="E9" s="268">
        <v>-86.5</v>
      </c>
      <c r="F9" s="268">
        <v>20</v>
      </c>
      <c r="G9" s="269">
        <v>167.2</v>
      </c>
    </row>
    <row r="10" spans="1:7" ht="24.95" customHeight="1">
      <c r="A10" s="69" t="s">
        <v>119</v>
      </c>
      <c r="B10" s="268">
        <v>126.9</v>
      </c>
      <c r="C10" s="268">
        <v>151.9</v>
      </c>
      <c r="D10" s="268">
        <v>175.7</v>
      </c>
      <c r="E10" s="268">
        <v>-75.7</v>
      </c>
      <c r="F10" s="268">
        <v>6.6</v>
      </c>
      <c r="G10" s="269">
        <v>128.1</v>
      </c>
    </row>
    <row r="11" spans="1:7" ht="24.95" customHeight="1">
      <c r="A11" s="69" t="s">
        <v>112</v>
      </c>
      <c r="B11" s="268">
        <v>277.89999999999998</v>
      </c>
      <c r="C11" s="268">
        <v>291.2</v>
      </c>
      <c r="D11" s="268">
        <v>373</v>
      </c>
      <c r="E11" s="268">
        <v>-23</v>
      </c>
      <c r="F11" s="268">
        <v>105.8</v>
      </c>
      <c r="G11" s="269">
        <v>337.6</v>
      </c>
    </row>
    <row r="12" spans="1:7" ht="24.95" customHeight="1">
      <c r="A12" s="69" t="s">
        <v>113</v>
      </c>
      <c r="B12" s="271">
        <v>1211</v>
      </c>
      <c r="C12" s="271">
        <v>1297</v>
      </c>
      <c r="D12" s="271">
        <v>1380.9</v>
      </c>
      <c r="E12" s="271">
        <v>1305.5</v>
      </c>
      <c r="F12" s="271">
        <v>1314.5</v>
      </c>
      <c r="G12" s="272">
        <v>1448.5</v>
      </c>
    </row>
    <row r="13" spans="1:7" ht="24.95" customHeight="1">
      <c r="A13" s="69" t="s">
        <v>114</v>
      </c>
      <c r="B13" s="268">
        <v>58.7</v>
      </c>
      <c r="C13" s="268">
        <v>60.1</v>
      </c>
      <c r="D13" s="268">
        <v>60</v>
      </c>
      <c r="E13" s="268">
        <v>60.1</v>
      </c>
      <c r="F13" s="268">
        <v>63.4</v>
      </c>
      <c r="G13" s="269">
        <v>65.099999999999994</v>
      </c>
    </row>
    <row r="14" spans="1:7" ht="24.95" customHeight="1">
      <c r="A14" s="69" t="s">
        <v>120</v>
      </c>
      <c r="B14" s="268">
        <v>227</v>
      </c>
      <c r="C14" s="268">
        <v>198.2</v>
      </c>
      <c r="D14" s="268">
        <v>81.400000000000006</v>
      </c>
      <c r="E14" s="268">
        <v>201.9</v>
      </c>
      <c r="F14" s="268">
        <v>150.4</v>
      </c>
      <c r="G14" s="269">
        <v>149.4</v>
      </c>
    </row>
    <row r="15" spans="1:7" ht="24.95" customHeight="1">
      <c r="A15" s="69" t="s">
        <v>115</v>
      </c>
      <c r="B15" s="271">
        <v>2063</v>
      </c>
      <c r="C15" s="271">
        <v>2158.1</v>
      </c>
      <c r="D15" s="271">
        <v>2300.6</v>
      </c>
      <c r="E15" s="271">
        <v>2173.3000000000002</v>
      </c>
      <c r="F15" s="271">
        <v>2073.8000000000002</v>
      </c>
      <c r="G15" s="272">
        <v>2224.9</v>
      </c>
    </row>
    <row r="16" spans="1:7" ht="24.95" customHeight="1">
      <c r="A16" s="69" t="s">
        <v>121</v>
      </c>
      <c r="B16" s="268">
        <v>18.7</v>
      </c>
      <c r="C16" s="268">
        <v>15.3</v>
      </c>
      <c r="D16" s="268">
        <v>5.9</v>
      </c>
      <c r="E16" s="268">
        <v>15.5</v>
      </c>
      <c r="F16" s="268">
        <v>11.4</v>
      </c>
      <c r="G16" s="269">
        <v>-10.3</v>
      </c>
    </row>
    <row r="17" spans="1:7" ht="24.95" customHeight="1">
      <c r="A17" s="69" t="s">
        <v>122</v>
      </c>
      <c r="B17" s="268">
        <v>103.6</v>
      </c>
      <c r="C17" s="268">
        <v>165.7</v>
      </c>
      <c r="D17" s="268">
        <v>171.8</v>
      </c>
      <c r="E17" s="268">
        <v>79.900000000000006</v>
      </c>
      <c r="F17" s="268">
        <v>51.6</v>
      </c>
      <c r="G17" s="269">
        <v>53.6</v>
      </c>
    </row>
    <row r="18" spans="1:7" ht="24.95" customHeight="1">
      <c r="A18" s="69" t="s">
        <v>116</v>
      </c>
      <c r="B18" s="268">
        <v>46.5</v>
      </c>
      <c r="C18" s="268">
        <v>56.4</v>
      </c>
      <c r="D18" s="268">
        <v>62.2</v>
      </c>
      <c r="E18" s="268">
        <v>-25.2</v>
      </c>
      <c r="F18" s="268">
        <v>2.9</v>
      </c>
      <c r="G18" s="269">
        <v>29.8</v>
      </c>
    </row>
    <row r="19" spans="1:7" ht="24.95" customHeight="1" thickBot="1">
      <c r="A19" s="70" t="s">
        <v>123</v>
      </c>
      <c r="B19" s="273">
        <v>0.68</v>
      </c>
      <c r="C19" s="273">
        <v>0.89</v>
      </c>
      <c r="D19" s="273">
        <v>0</v>
      </c>
      <c r="E19" s="273">
        <v>0</v>
      </c>
      <c r="F19" s="273">
        <v>0</v>
      </c>
      <c r="G19" s="274">
        <v>0.77</v>
      </c>
    </row>
    <row r="20" spans="1:7" ht="24.95" customHeight="1" thickBot="1"/>
    <row r="21" spans="1:7" ht="15" customHeight="1">
      <c r="A21" s="208" t="s">
        <v>125</v>
      </c>
      <c r="B21" s="209"/>
      <c r="C21" s="209"/>
      <c r="D21" s="209"/>
      <c r="E21" s="209"/>
      <c r="F21" s="209"/>
      <c r="G21" s="210"/>
    </row>
    <row r="22" spans="1:7">
      <c r="A22" s="211"/>
      <c r="B22" s="212"/>
      <c r="C22" s="212"/>
      <c r="D22" s="212"/>
      <c r="E22" s="212"/>
      <c r="F22" s="212"/>
      <c r="G22" s="213"/>
    </row>
    <row r="23" spans="1:7">
      <c r="A23" s="211"/>
      <c r="B23" s="212"/>
      <c r="C23" s="212"/>
      <c r="D23" s="212"/>
      <c r="E23" s="212"/>
      <c r="F23" s="212"/>
      <c r="G23" s="213"/>
    </row>
    <row r="24" spans="1:7">
      <c r="A24" s="211"/>
      <c r="B24" s="212"/>
      <c r="C24" s="212"/>
      <c r="D24" s="212"/>
      <c r="E24" s="212"/>
      <c r="F24" s="212"/>
      <c r="G24" s="213"/>
    </row>
    <row r="25" spans="1:7">
      <c r="A25" s="211"/>
      <c r="B25" s="212"/>
      <c r="C25" s="212"/>
      <c r="D25" s="212"/>
      <c r="E25" s="212"/>
      <c r="F25" s="212"/>
      <c r="G25" s="213"/>
    </row>
    <row r="26" spans="1:7">
      <c r="A26" s="211"/>
      <c r="B26" s="212"/>
      <c r="C26" s="212"/>
      <c r="D26" s="212"/>
      <c r="E26" s="212"/>
      <c r="F26" s="212"/>
      <c r="G26" s="213"/>
    </row>
    <row r="27" spans="1:7" ht="15.75" thickBot="1">
      <c r="A27" s="214"/>
      <c r="B27" s="215"/>
      <c r="C27" s="215"/>
      <c r="D27" s="215"/>
      <c r="E27" s="215"/>
      <c r="F27" s="215"/>
      <c r="G27" s="216"/>
    </row>
  </sheetData>
  <mergeCells count="1">
    <mergeCell ref="A21:G27"/>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FC38A-11F4-47CE-A246-AE598CC2202E}">
  <dimension ref="A1:H24"/>
  <sheetViews>
    <sheetView workbookViewId="0">
      <selection activeCell="L27" sqref="L27"/>
    </sheetView>
  </sheetViews>
  <sheetFormatPr baseColWidth="10" defaultRowHeight="15"/>
  <cols>
    <col min="1" max="1" width="42.7109375" style="48" customWidth="1"/>
    <col min="2" max="2" width="15.7109375" style="60" customWidth="1"/>
    <col min="3" max="8" width="15.7109375" style="48" customWidth="1"/>
    <col min="9" max="16384" width="11.42578125" style="48"/>
  </cols>
  <sheetData>
    <row r="1" spans="1:8">
      <c r="A1" s="63" t="s">
        <v>127</v>
      </c>
      <c r="B1" s="148" t="s">
        <v>147</v>
      </c>
      <c r="C1" s="85">
        <v>2017</v>
      </c>
      <c r="D1" s="85">
        <v>2018</v>
      </c>
      <c r="E1" s="85">
        <v>2019</v>
      </c>
      <c r="F1" s="85">
        <v>2020</v>
      </c>
      <c r="G1" s="85">
        <v>2021</v>
      </c>
      <c r="H1" s="86">
        <v>2022</v>
      </c>
    </row>
    <row r="2" spans="1:8" ht="16.5">
      <c r="A2" s="53" t="s">
        <v>128</v>
      </c>
      <c r="B2" s="30" t="s">
        <v>144</v>
      </c>
      <c r="C2" s="125">
        <v>4328</v>
      </c>
      <c r="D2" s="125">
        <v>4555</v>
      </c>
      <c r="E2" s="125">
        <v>5341</v>
      </c>
      <c r="F2" s="125">
        <v>4936</v>
      </c>
      <c r="G2" s="125">
        <v>4376</v>
      </c>
      <c r="H2" s="179">
        <f>'[1]Ausgewählte Kennzahlen'!H13</f>
        <v>4478</v>
      </c>
    </row>
    <row r="3" spans="1:8">
      <c r="A3" s="65" t="s">
        <v>129</v>
      </c>
      <c r="B3" s="30" t="s">
        <v>144</v>
      </c>
      <c r="C3" s="91">
        <v>777</v>
      </c>
      <c r="D3" s="125">
        <v>1047</v>
      </c>
      <c r="E3" s="125">
        <v>1063</v>
      </c>
      <c r="F3" s="125">
        <v>1162</v>
      </c>
      <c r="G3" s="125">
        <v>1006</v>
      </c>
      <c r="H3" s="179">
        <v>1052</v>
      </c>
    </row>
    <row r="4" spans="1:8">
      <c r="A4" s="65" t="s">
        <v>130</v>
      </c>
      <c r="B4" s="30" t="s">
        <v>144</v>
      </c>
      <c r="C4" s="125">
        <v>3551</v>
      </c>
      <c r="D4" s="125">
        <v>3508</v>
      </c>
      <c r="E4" s="125">
        <v>4278</v>
      </c>
      <c r="F4" s="125">
        <v>3774</v>
      </c>
      <c r="G4" s="125">
        <v>3370</v>
      </c>
      <c r="H4" s="179">
        <v>3426</v>
      </c>
    </row>
    <row r="5" spans="1:8">
      <c r="A5" s="65" t="s">
        <v>131</v>
      </c>
      <c r="B5" s="30" t="s">
        <v>0</v>
      </c>
      <c r="C5" s="41">
        <v>0.85599999999999998</v>
      </c>
      <c r="D5" s="41">
        <v>0.84599999999999997</v>
      </c>
      <c r="E5" s="41">
        <v>0.82699999999999996</v>
      </c>
      <c r="F5" s="41">
        <v>0.83299999999999996</v>
      </c>
      <c r="G5" s="41">
        <v>0.82799999999999996</v>
      </c>
      <c r="H5" s="180">
        <v>0.89470000000000005</v>
      </c>
    </row>
    <row r="6" spans="1:8">
      <c r="A6" s="65" t="s">
        <v>132</v>
      </c>
      <c r="B6" s="30" t="s">
        <v>0</v>
      </c>
      <c r="C6" s="41">
        <v>0.443</v>
      </c>
      <c r="D6" s="41">
        <v>0.46100000000000002</v>
      </c>
      <c r="E6" s="41">
        <v>0.48499999999999999</v>
      </c>
      <c r="F6" s="41">
        <v>0.47499999999999998</v>
      </c>
      <c r="G6" s="41">
        <v>0.47299999999999998</v>
      </c>
      <c r="H6" s="180">
        <v>0.57199999999999995</v>
      </c>
    </row>
    <row r="7" spans="1:8">
      <c r="A7" s="65" t="s">
        <v>133</v>
      </c>
      <c r="B7" s="30" t="s">
        <v>0</v>
      </c>
      <c r="C7" s="41">
        <v>0.14399999999999999</v>
      </c>
      <c r="D7" s="41">
        <v>0.154</v>
      </c>
      <c r="E7" s="41">
        <v>0.17299999999999999</v>
      </c>
      <c r="F7" s="41">
        <v>0.16700000000000001</v>
      </c>
      <c r="G7" s="41">
        <v>0.17199999999999999</v>
      </c>
      <c r="H7" s="180">
        <v>0.1053</v>
      </c>
    </row>
    <row r="8" spans="1:8">
      <c r="A8" s="65" t="s">
        <v>134</v>
      </c>
      <c r="B8" s="30" t="s">
        <v>0</v>
      </c>
      <c r="C8" s="41">
        <v>0.55700000000000005</v>
      </c>
      <c r="D8" s="41">
        <v>0.53900000000000003</v>
      </c>
      <c r="E8" s="41">
        <v>0.51500000000000001</v>
      </c>
      <c r="F8" s="41">
        <v>0.52500000000000002</v>
      </c>
      <c r="G8" s="41">
        <v>0.52700000000000002</v>
      </c>
      <c r="H8" s="180">
        <v>0.42799999999999999</v>
      </c>
    </row>
    <row r="9" spans="1:8" ht="16.5">
      <c r="A9" s="53" t="s">
        <v>135</v>
      </c>
      <c r="B9" s="30" t="s">
        <v>144</v>
      </c>
      <c r="C9" s="125">
        <v>5461</v>
      </c>
      <c r="D9" s="125">
        <v>5958</v>
      </c>
      <c r="E9" s="125">
        <v>6805</v>
      </c>
      <c r="F9" s="125">
        <v>6182</v>
      </c>
      <c r="G9" s="125">
        <v>5384</v>
      </c>
      <c r="H9" s="179">
        <f>'[1]Ausgewählte Kennzahlen'!H14</f>
        <v>6199</v>
      </c>
    </row>
    <row r="10" spans="1:8">
      <c r="A10" s="65" t="s">
        <v>136</v>
      </c>
      <c r="B10" s="30" t="s">
        <v>0</v>
      </c>
      <c r="C10" s="41">
        <v>0.78100000000000003</v>
      </c>
      <c r="D10" s="41">
        <v>0.75600000000000001</v>
      </c>
      <c r="E10" s="41">
        <v>0.72099999999999997</v>
      </c>
      <c r="F10" s="41">
        <v>0.73099999999999998</v>
      </c>
      <c r="G10" s="41">
        <v>0.73899999999999999</v>
      </c>
      <c r="H10" s="180">
        <v>0.73660000000000003</v>
      </c>
    </row>
    <row r="11" spans="1:8">
      <c r="A11" s="65" t="s">
        <v>137</v>
      </c>
      <c r="B11" s="30" t="s">
        <v>0</v>
      </c>
      <c r="C11" s="41">
        <v>0.219</v>
      </c>
      <c r="D11" s="41">
        <v>0.24399999999999999</v>
      </c>
      <c r="E11" s="41">
        <v>0.27900000000000003</v>
      </c>
      <c r="F11" s="41">
        <v>0.26900000000000002</v>
      </c>
      <c r="G11" s="41">
        <v>0.26100000000000001</v>
      </c>
      <c r="H11" s="180">
        <v>0.26340000000000002</v>
      </c>
    </row>
    <row r="12" spans="1:8" ht="16.5">
      <c r="A12" s="53" t="s">
        <v>138</v>
      </c>
      <c r="B12" s="149"/>
      <c r="C12" s="31">
        <v>18</v>
      </c>
      <c r="D12" s="31">
        <v>23</v>
      </c>
      <c r="E12" s="31">
        <v>19.899999999999999</v>
      </c>
      <c r="F12" s="31">
        <v>23.5</v>
      </c>
      <c r="G12" s="31">
        <v>23</v>
      </c>
      <c r="H12" s="181">
        <v>23.49</v>
      </c>
    </row>
    <row r="13" spans="1:8" ht="16.5">
      <c r="A13" s="53" t="s">
        <v>139</v>
      </c>
      <c r="B13" s="30" t="s">
        <v>0</v>
      </c>
      <c r="C13" s="31">
        <v>20.9</v>
      </c>
      <c r="D13" s="31">
        <v>23.3</v>
      </c>
      <c r="E13" s="31">
        <v>27</v>
      </c>
      <c r="F13" s="31">
        <v>26</v>
      </c>
      <c r="G13" s="31">
        <v>25.2</v>
      </c>
      <c r="H13" s="182">
        <f>'[1]Ausgewählte Kennzahlen'!H15</f>
        <v>25.5</v>
      </c>
    </row>
    <row r="14" spans="1:8" ht="16.5">
      <c r="A14" s="53" t="s">
        <v>140</v>
      </c>
      <c r="B14" s="30" t="s">
        <v>145</v>
      </c>
      <c r="C14" s="31">
        <v>41.9</v>
      </c>
      <c r="D14" s="31">
        <v>41.8</v>
      </c>
      <c r="E14" s="31">
        <v>41.9</v>
      </c>
      <c r="F14" s="31">
        <v>42.9</v>
      </c>
      <c r="G14" s="31">
        <v>44</v>
      </c>
      <c r="H14" s="182">
        <f>'[1]Ausgewählte Kennzahlen'!H16</f>
        <v>44</v>
      </c>
    </row>
    <row r="15" spans="1:8" ht="16.5">
      <c r="A15" s="53" t="s">
        <v>141</v>
      </c>
      <c r="B15" s="30" t="s">
        <v>144</v>
      </c>
      <c r="C15" s="150" t="s">
        <v>3</v>
      </c>
      <c r="D15" s="150" t="s">
        <v>5</v>
      </c>
      <c r="E15" s="150" t="s">
        <v>6</v>
      </c>
      <c r="F15" s="150" t="s">
        <v>7</v>
      </c>
      <c r="G15" s="150" t="s">
        <v>8</v>
      </c>
      <c r="H15" s="183" t="str">
        <f>'[1]Karenz und Rückkehrquote'!G3</f>
        <v>15/90</v>
      </c>
    </row>
    <row r="16" spans="1:8" ht="16.5">
      <c r="A16" s="53" t="s">
        <v>142</v>
      </c>
      <c r="B16" s="30" t="s">
        <v>0</v>
      </c>
      <c r="C16" s="31">
        <v>14.1</v>
      </c>
      <c r="D16" s="31">
        <v>13.2</v>
      </c>
      <c r="E16" s="126">
        <v>12.59</v>
      </c>
      <c r="F16" s="126">
        <v>13.16</v>
      </c>
      <c r="G16" s="126">
        <v>14.04</v>
      </c>
      <c r="H16" s="182">
        <f>'[1]Ausgewählte Kennzahlen'!H18</f>
        <v>17.5</v>
      </c>
    </row>
    <row r="17" spans="1:8" ht="17.25" thickBot="1">
      <c r="A17" s="54" t="s">
        <v>143</v>
      </c>
      <c r="B17" s="151" t="s">
        <v>146</v>
      </c>
      <c r="C17" s="39">
        <v>2.4</v>
      </c>
      <c r="D17" s="39">
        <v>2.6</v>
      </c>
      <c r="E17" s="131">
        <v>2.48</v>
      </c>
      <c r="F17" s="131">
        <v>2.67</v>
      </c>
      <c r="G17" s="131">
        <v>2.67</v>
      </c>
      <c r="H17" s="184">
        <v>2.0299999999999998</v>
      </c>
    </row>
    <row r="18" spans="1:8" ht="15.75" thickBot="1"/>
    <row r="19" spans="1:8">
      <c r="A19" s="208" t="s">
        <v>148</v>
      </c>
      <c r="B19" s="226"/>
      <c r="C19" s="226"/>
      <c r="D19" s="226"/>
      <c r="E19" s="226"/>
      <c r="F19" s="226"/>
      <c r="G19" s="226"/>
      <c r="H19" s="227"/>
    </row>
    <row r="20" spans="1:8">
      <c r="A20" s="228"/>
      <c r="B20" s="229"/>
      <c r="C20" s="229"/>
      <c r="D20" s="229"/>
      <c r="E20" s="229"/>
      <c r="F20" s="229"/>
      <c r="G20" s="229"/>
      <c r="H20" s="230"/>
    </row>
    <row r="21" spans="1:8">
      <c r="A21" s="228"/>
      <c r="B21" s="229"/>
      <c r="C21" s="229"/>
      <c r="D21" s="229"/>
      <c r="E21" s="229"/>
      <c r="F21" s="229"/>
      <c r="G21" s="229"/>
      <c r="H21" s="230"/>
    </row>
    <row r="22" spans="1:8">
      <c r="A22" s="228"/>
      <c r="B22" s="229"/>
      <c r="C22" s="229"/>
      <c r="D22" s="229"/>
      <c r="E22" s="229"/>
      <c r="F22" s="229"/>
      <c r="G22" s="229"/>
      <c r="H22" s="230"/>
    </row>
    <row r="23" spans="1:8">
      <c r="A23" s="228"/>
      <c r="B23" s="229"/>
      <c r="C23" s="229"/>
      <c r="D23" s="229"/>
      <c r="E23" s="229"/>
      <c r="F23" s="229"/>
      <c r="G23" s="229"/>
      <c r="H23" s="230"/>
    </row>
    <row r="24" spans="1:8" ht="15.75" thickBot="1">
      <c r="A24" s="231"/>
      <c r="B24" s="232"/>
      <c r="C24" s="232"/>
      <c r="D24" s="232"/>
      <c r="E24" s="232"/>
      <c r="F24" s="232"/>
      <c r="G24" s="232"/>
      <c r="H24" s="233"/>
    </row>
  </sheetData>
  <mergeCells count="1">
    <mergeCell ref="A19:H24"/>
  </mergeCells>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4301D-D845-428E-8964-94831975F12F}">
  <dimension ref="A1:G6"/>
  <sheetViews>
    <sheetView workbookViewId="0">
      <selection activeCell="I13" sqref="I13"/>
    </sheetView>
  </sheetViews>
  <sheetFormatPr baseColWidth="10" defaultRowHeight="15"/>
  <cols>
    <col min="1" max="1" width="42.7109375" style="1" customWidth="1"/>
    <col min="2" max="7" width="15.7109375" style="1" customWidth="1"/>
    <col min="8" max="16384" width="11.42578125" style="1"/>
  </cols>
  <sheetData>
    <row r="1" spans="1:7">
      <c r="A1" s="234">
        <v>2017</v>
      </c>
      <c r="B1" s="235"/>
      <c r="C1" s="26">
        <v>2018</v>
      </c>
      <c r="D1" s="26">
        <v>2019</v>
      </c>
      <c r="E1" s="26">
        <v>2020</v>
      </c>
      <c r="F1" s="26">
        <v>2021</v>
      </c>
      <c r="G1" s="27">
        <v>2022</v>
      </c>
    </row>
    <row r="2" spans="1:7">
      <c r="A2" s="69" t="s">
        <v>149</v>
      </c>
      <c r="B2" s="68">
        <v>82</v>
      </c>
      <c r="C2" s="68">
        <v>93</v>
      </c>
      <c r="D2" s="68">
        <v>108</v>
      </c>
      <c r="E2" s="68">
        <v>132</v>
      </c>
      <c r="F2" s="68">
        <v>133</v>
      </c>
      <c r="G2" s="185">
        <v>105</v>
      </c>
    </row>
    <row r="3" spans="1:7">
      <c r="A3" s="69" t="s">
        <v>150</v>
      </c>
      <c r="B3" s="12" t="s">
        <v>3</v>
      </c>
      <c r="C3" s="12" t="s">
        <v>5</v>
      </c>
      <c r="D3" s="12" t="s">
        <v>6</v>
      </c>
      <c r="E3" s="12" t="s">
        <v>7</v>
      </c>
      <c r="F3" s="12" t="s">
        <v>8</v>
      </c>
      <c r="G3" s="186" t="s">
        <v>49</v>
      </c>
    </row>
    <row r="4" spans="1:7">
      <c r="A4" s="69" t="s">
        <v>151</v>
      </c>
      <c r="B4" s="68">
        <v>43</v>
      </c>
      <c r="C4" s="68">
        <v>53</v>
      </c>
      <c r="D4" s="68">
        <v>59</v>
      </c>
      <c r="E4" s="68">
        <v>71</v>
      </c>
      <c r="F4" s="68">
        <v>56</v>
      </c>
      <c r="G4" s="185">
        <v>43</v>
      </c>
    </row>
    <row r="5" spans="1:7">
      <c r="A5" s="69" t="s">
        <v>152</v>
      </c>
      <c r="B5" s="68">
        <v>44</v>
      </c>
      <c r="C5" s="68">
        <v>43</v>
      </c>
      <c r="D5" s="68">
        <v>47</v>
      </c>
      <c r="E5" s="68">
        <v>50</v>
      </c>
      <c r="F5" s="68">
        <v>70</v>
      </c>
      <c r="G5" s="185">
        <v>57</v>
      </c>
    </row>
    <row r="6" spans="1:7" ht="30.75" thickBot="1">
      <c r="A6" s="70" t="s">
        <v>153</v>
      </c>
      <c r="B6" s="71">
        <v>39</v>
      </c>
      <c r="C6" s="71">
        <v>43</v>
      </c>
      <c r="D6" s="71">
        <v>41</v>
      </c>
      <c r="E6" s="71">
        <v>41</v>
      </c>
      <c r="F6" s="71">
        <v>53</v>
      </c>
      <c r="G6" s="187">
        <v>44</v>
      </c>
    </row>
  </sheetData>
  <mergeCells count="1">
    <mergeCell ref="A1:B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7E34B-F56C-4851-9FF0-53C6A78705CD}">
  <dimension ref="A1:M14"/>
  <sheetViews>
    <sheetView workbookViewId="0">
      <selection activeCell="A10" sqref="A10:M14"/>
    </sheetView>
  </sheetViews>
  <sheetFormatPr baseColWidth="10" defaultRowHeight="27"/>
  <cols>
    <col min="1" max="1" width="15.7109375" style="73" customWidth="1"/>
    <col min="2" max="13" width="15.7109375" style="75" customWidth="1"/>
    <col min="14" max="16384" width="11.42578125" style="73"/>
  </cols>
  <sheetData>
    <row r="1" spans="1:13" ht="21" customHeight="1">
      <c r="A1" s="140"/>
      <c r="B1" s="236">
        <v>2017</v>
      </c>
      <c r="C1" s="237"/>
      <c r="D1" s="236" t="s">
        <v>27</v>
      </c>
      <c r="E1" s="237"/>
      <c r="F1" s="236" t="s">
        <v>28</v>
      </c>
      <c r="G1" s="237"/>
      <c r="H1" s="236">
        <v>2020</v>
      </c>
      <c r="I1" s="237"/>
      <c r="J1" s="236" t="s">
        <v>29</v>
      </c>
      <c r="K1" s="237"/>
      <c r="L1" s="236">
        <v>2022</v>
      </c>
      <c r="M1" s="238"/>
    </row>
    <row r="2" spans="1:13" ht="15" customHeight="1">
      <c r="A2" s="141"/>
      <c r="B2" s="142" t="s">
        <v>25</v>
      </c>
      <c r="C2" s="142" t="s">
        <v>26</v>
      </c>
      <c r="D2" s="142" t="s">
        <v>25</v>
      </c>
      <c r="E2" s="142" t="s">
        <v>26</v>
      </c>
      <c r="F2" s="142" t="s">
        <v>25</v>
      </c>
      <c r="G2" s="142" t="s">
        <v>26</v>
      </c>
      <c r="H2" s="142" t="s">
        <v>25</v>
      </c>
      <c r="I2" s="142" t="s">
        <v>26</v>
      </c>
      <c r="J2" s="142" t="s">
        <v>25</v>
      </c>
      <c r="K2" s="142" t="s">
        <v>26</v>
      </c>
      <c r="L2" s="142" t="s">
        <v>25</v>
      </c>
      <c r="M2" s="143" t="s">
        <v>26</v>
      </c>
    </row>
    <row r="3" spans="1:13">
      <c r="A3" s="69" t="s">
        <v>154</v>
      </c>
      <c r="B3" s="68">
        <v>342</v>
      </c>
      <c r="C3" s="105">
        <v>65.02</v>
      </c>
      <c r="D3" s="68">
        <v>451</v>
      </c>
      <c r="E3" s="105">
        <v>54.67</v>
      </c>
      <c r="F3" s="68">
        <v>703</v>
      </c>
      <c r="G3" s="105">
        <v>57.25</v>
      </c>
      <c r="H3" s="68">
        <v>250</v>
      </c>
      <c r="I3" s="105">
        <v>73.099999999999994</v>
      </c>
      <c r="J3" s="68">
        <v>30</v>
      </c>
      <c r="K3" s="105">
        <v>75</v>
      </c>
      <c r="L3" s="188">
        <v>992</v>
      </c>
      <c r="M3" s="189">
        <v>69.569999999999993</v>
      </c>
    </row>
    <row r="4" spans="1:13">
      <c r="A4" s="69" t="s">
        <v>155</v>
      </c>
      <c r="B4" s="68">
        <v>184</v>
      </c>
      <c r="C4" s="105">
        <v>34.979999999999997</v>
      </c>
      <c r="D4" s="68">
        <v>374</v>
      </c>
      <c r="E4" s="105">
        <v>45.33</v>
      </c>
      <c r="F4" s="68">
        <v>525</v>
      </c>
      <c r="G4" s="105">
        <v>42.75</v>
      </c>
      <c r="H4" s="68">
        <v>92</v>
      </c>
      <c r="I4" s="105">
        <v>26.9</v>
      </c>
      <c r="J4" s="68">
        <v>10</v>
      </c>
      <c r="K4" s="105">
        <v>25</v>
      </c>
      <c r="L4" s="188">
        <v>434</v>
      </c>
      <c r="M4" s="189">
        <v>30.43</v>
      </c>
    </row>
    <row r="5" spans="1:13">
      <c r="A5" s="69" t="s">
        <v>21</v>
      </c>
      <c r="B5" s="68">
        <v>305</v>
      </c>
      <c r="C5" s="105">
        <v>57.98</v>
      </c>
      <c r="D5" s="68">
        <v>518</v>
      </c>
      <c r="E5" s="105">
        <v>62.79</v>
      </c>
      <c r="F5" s="68">
        <v>726</v>
      </c>
      <c r="G5" s="105">
        <v>59.12</v>
      </c>
      <c r="H5" s="68">
        <v>191</v>
      </c>
      <c r="I5" s="105">
        <v>55.85</v>
      </c>
      <c r="J5" s="68">
        <v>31</v>
      </c>
      <c r="K5" s="105">
        <v>77.5</v>
      </c>
      <c r="L5" s="188">
        <v>670</v>
      </c>
      <c r="M5" s="189">
        <v>46.98</v>
      </c>
    </row>
    <row r="6" spans="1:13">
      <c r="A6" s="69" t="s">
        <v>22</v>
      </c>
      <c r="B6" s="68">
        <v>207</v>
      </c>
      <c r="C6" s="105">
        <v>39.35</v>
      </c>
      <c r="D6" s="68">
        <v>278</v>
      </c>
      <c r="E6" s="105">
        <v>33.700000000000003</v>
      </c>
      <c r="F6" s="68">
        <v>431</v>
      </c>
      <c r="G6" s="105">
        <v>35.1</v>
      </c>
      <c r="H6" s="68">
        <v>129</v>
      </c>
      <c r="I6" s="105">
        <v>37.72</v>
      </c>
      <c r="J6" s="68">
        <v>9</v>
      </c>
      <c r="K6" s="105">
        <v>22.5</v>
      </c>
      <c r="L6" s="188">
        <v>631</v>
      </c>
      <c r="M6" s="189">
        <v>44.25</v>
      </c>
    </row>
    <row r="7" spans="1:13" ht="27.75" thickBot="1">
      <c r="A7" s="144" t="s">
        <v>23</v>
      </c>
      <c r="B7" s="145">
        <v>14</v>
      </c>
      <c r="C7" s="146">
        <v>2.66</v>
      </c>
      <c r="D7" s="145">
        <v>29</v>
      </c>
      <c r="E7" s="146">
        <v>3.52</v>
      </c>
      <c r="F7" s="145">
        <v>71</v>
      </c>
      <c r="G7" s="146">
        <v>5.78</v>
      </c>
      <c r="H7" s="145">
        <v>22</v>
      </c>
      <c r="I7" s="146">
        <v>6.43</v>
      </c>
      <c r="J7" s="145">
        <v>0</v>
      </c>
      <c r="K7" s="146">
        <v>0</v>
      </c>
      <c r="L7" s="190">
        <v>125</v>
      </c>
      <c r="M7" s="191">
        <v>8.77</v>
      </c>
    </row>
    <row r="8" spans="1:13" s="74" customFormat="1" ht="27.75" thickBot="1">
      <c r="A8" s="147" t="s">
        <v>24</v>
      </c>
      <c r="B8" s="239">
        <v>526</v>
      </c>
      <c r="C8" s="240"/>
      <c r="D8" s="239">
        <v>825</v>
      </c>
      <c r="E8" s="240"/>
      <c r="F8" s="241">
        <v>1228</v>
      </c>
      <c r="G8" s="251"/>
      <c r="H8" s="239">
        <v>342</v>
      </c>
      <c r="I8" s="240"/>
      <c r="J8" s="239">
        <v>40</v>
      </c>
      <c r="K8" s="240"/>
      <c r="L8" s="241">
        <v>1426</v>
      </c>
      <c r="M8" s="242"/>
    </row>
    <row r="9" spans="1:13" ht="27.75" thickBot="1"/>
    <row r="10" spans="1:13">
      <c r="A10" s="208" t="s">
        <v>157</v>
      </c>
      <c r="B10" s="243"/>
      <c r="C10" s="243"/>
      <c r="D10" s="243"/>
      <c r="E10" s="243"/>
      <c r="F10" s="243"/>
      <c r="G10" s="243"/>
      <c r="H10" s="243"/>
      <c r="I10" s="243"/>
      <c r="J10" s="243"/>
      <c r="K10" s="243"/>
      <c r="L10" s="243"/>
      <c r="M10" s="244"/>
    </row>
    <row r="11" spans="1:13">
      <c r="A11" s="245"/>
      <c r="B11" s="246"/>
      <c r="C11" s="246"/>
      <c r="D11" s="246"/>
      <c r="E11" s="246"/>
      <c r="F11" s="246"/>
      <c r="G11" s="246"/>
      <c r="H11" s="246"/>
      <c r="I11" s="246"/>
      <c r="J11" s="246"/>
      <c r="K11" s="246"/>
      <c r="L11" s="246"/>
      <c r="M11" s="247"/>
    </row>
    <row r="12" spans="1:13">
      <c r="A12" s="245"/>
      <c r="B12" s="246"/>
      <c r="C12" s="246"/>
      <c r="D12" s="246"/>
      <c r="E12" s="246"/>
      <c r="F12" s="246"/>
      <c r="G12" s="246"/>
      <c r="H12" s="246"/>
      <c r="I12" s="246"/>
      <c r="J12" s="246"/>
      <c r="K12" s="246"/>
      <c r="L12" s="246"/>
      <c r="M12" s="247"/>
    </row>
    <row r="13" spans="1:13">
      <c r="A13" s="245"/>
      <c r="B13" s="246"/>
      <c r="C13" s="246"/>
      <c r="D13" s="246"/>
      <c r="E13" s="246"/>
      <c r="F13" s="246"/>
      <c r="G13" s="246"/>
      <c r="H13" s="246"/>
      <c r="I13" s="246"/>
      <c r="J13" s="246"/>
      <c r="K13" s="246"/>
      <c r="L13" s="246"/>
      <c r="M13" s="247"/>
    </row>
    <row r="14" spans="1:13" ht="27.75" thickBot="1">
      <c r="A14" s="248"/>
      <c r="B14" s="249"/>
      <c r="C14" s="249"/>
      <c r="D14" s="249"/>
      <c r="E14" s="249"/>
      <c r="F14" s="249"/>
      <c r="G14" s="249"/>
      <c r="H14" s="249"/>
      <c r="I14" s="249"/>
      <c r="J14" s="249"/>
      <c r="K14" s="249"/>
      <c r="L14" s="249"/>
      <c r="M14" s="250"/>
    </row>
  </sheetData>
  <mergeCells count="13">
    <mergeCell ref="J8:K8"/>
    <mergeCell ref="L8:M8"/>
    <mergeCell ref="A10:M14"/>
    <mergeCell ref="B8:C8"/>
    <mergeCell ref="D8:E8"/>
    <mergeCell ref="F8:G8"/>
    <mergeCell ref="H8:I8"/>
    <mergeCell ref="B1:C1"/>
    <mergeCell ref="D1:E1"/>
    <mergeCell ref="F1:G1"/>
    <mergeCell ref="J1:K1"/>
    <mergeCell ref="L1:M1"/>
    <mergeCell ref="H1:I1"/>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8AC6-1575-4D1B-8982-878E647F6C60}">
  <dimension ref="A1:M21"/>
  <sheetViews>
    <sheetView workbookViewId="0">
      <selection activeCell="L32" sqref="L32"/>
    </sheetView>
  </sheetViews>
  <sheetFormatPr baseColWidth="10" defaultRowHeight="15"/>
  <cols>
    <col min="1" max="16384" width="11.42578125" style="48"/>
  </cols>
  <sheetData>
    <row r="1" spans="1:13">
      <c r="A1" s="78"/>
      <c r="B1" s="252">
        <v>2017</v>
      </c>
      <c r="C1" s="262"/>
      <c r="D1" s="252" t="s">
        <v>27</v>
      </c>
      <c r="E1" s="262"/>
      <c r="F1" s="252" t="s">
        <v>28</v>
      </c>
      <c r="G1" s="262"/>
      <c r="H1" s="252">
        <v>2020</v>
      </c>
      <c r="I1" s="262"/>
      <c r="J1" s="252" t="s">
        <v>29</v>
      </c>
      <c r="K1" s="262"/>
      <c r="L1" s="252">
        <v>2022</v>
      </c>
      <c r="M1" s="253"/>
    </row>
    <row r="2" spans="1:13" ht="15" customHeight="1">
      <c r="A2" s="79"/>
      <c r="B2" s="80" t="s">
        <v>25</v>
      </c>
      <c r="C2" s="80" t="s">
        <v>26</v>
      </c>
      <c r="D2" s="80" t="s">
        <v>25</v>
      </c>
      <c r="E2" s="80" t="s">
        <v>26</v>
      </c>
      <c r="F2" s="80" t="s">
        <v>25</v>
      </c>
      <c r="G2" s="80" t="s">
        <v>26</v>
      </c>
      <c r="H2" s="80" t="s">
        <v>25</v>
      </c>
      <c r="I2" s="80" t="s">
        <v>26</v>
      </c>
      <c r="J2" s="80" t="s">
        <v>25</v>
      </c>
      <c r="K2" s="80" t="s">
        <v>26</v>
      </c>
      <c r="L2" s="80" t="s">
        <v>25</v>
      </c>
      <c r="M2" s="81" t="s">
        <v>26</v>
      </c>
    </row>
    <row r="3" spans="1:13">
      <c r="A3" s="82" t="s">
        <v>154</v>
      </c>
      <c r="B3" s="68">
        <v>324</v>
      </c>
      <c r="C3" s="135">
        <v>7.99</v>
      </c>
      <c r="D3" s="68">
        <v>374</v>
      </c>
      <c r="E3" s="135">
        <v>8.86</v>
      </c>
      <c r="F3" s="68">
        <v>455</v>
      </c>
      <c r="G3" s="135">
        <v>9.75</v>
      </c>
      <c r="H3" s="68">
        <v>564</v>
      </c>
      <c r="I3" s="135">
        <v>12.47</v>
      </c>
      <c r="J3" s="68">
        <v>426</v>
      </c>
      <c r="K3" s="135">
        <v>10.75</v>
      </c>
      <c r="L3" s="188">
        <v>914</v>
      </c>
      <c r="M3" s="192">
        <v>20.22</v>
      </c>
    </row>
    <row r="4" spans="1:13">
      <c r="A4" s="82" t="s">
        <v>155</v>
      </c>
      <c r="B4" s="68">
        <v>161</v>
      </c>
      <c r="C4" s="135">
        <v>14.02</v>
      </c>
      <c r="D4" s="68">
        <v>238</v>
      </c>
      <c r="E4" s="135">
        <v>17.21</v>
      </c>
      <c r="F4" s="68">
        <v>283</v>
      </c>
      <c r="G4" s="135">
        <v>15.37</v>
      </c>
      <c r="H4" s="68">
        <v>258</v>
      </c>
      <c r="I4" s="135">
        <v>15.66</v>
      </c>
      <c r="J4" s="68">
        <v>225</v>
      </c>
      <c r="K4" s="135">
        <v>16.079999999999998</v>
      </c>
      <c r="L4" s="188">
        <v>370</v>
      </c>
      <c r="M4" s="192">
        <v>22.98</v>
      </c>
    </row>
    <row r="5" spans="1:13">
      <c r="A5" s="82" t="s">
        <v>21</v>
      </c>
      <c r="B5" s="68">
        <v>223</v>
      </c>
      <c r="C5" s="135">
        <v>18.13</v>
      </c>
      <c r="D5" s="68">
        <v>271</v>
      </c>
      <c r="E5" s="135">
        <v>19.059999999999999</v>
      </c>
      <c r="F5" s="68">
        <v>368</v>
      </c>
      <c r="G5" s="135">
        <v>20.78</v>
      </c>
      <c r="H5" s="68">
        <v>371</v>
      </c>
      <c r="I5" s="135">
        <v>25.24</v>
      </c>
      <c r="J5" s="68">
        <v>276</v>
      </c>
      <c r="K5" s="135">
        <v>27.6</v>
      </c>
      <c r="L5" s="188">
        <v>432</v>
      </c>
      <c r="M5" s="192">
        <v>33.1</v>
      </c>
    </row>
    <row r="6" spans="1:13">
      <c r="A6" s="82" t="s">
        <v>22</v>
      </c>
      <c r="B6" s="68">
        <v>182</v>
      </c>
      <c r="C6" s="135">
        <v>6.32</v>
      </c>
      <c r="D6" s="68">
        <v>241</v>
      </c>
      <c r="E6" s="135">
        <v>8.1</v>
      </c>
      <c r="F6" s="68">
        <v>235</v>
      </c>
      <c r="G6" s="135">
        <v>7.04</v>
      </c>
      <c r="H6" s="68">
        <v>313</v>
      </c>
      <c r="I6" s="135">
        <v>9.56</v>
      </c>
      <c r="J6" s="68">
        <v>249</v>
      </c>
      <c r="K6" s="135">
        <v>8.4600000000000009</v>
      </c>
      <c r="L6" s="188">
        <v>618</v>
      </c>
      <c r="M6" s="192">
        <v>18.89</v>
      </c>
    </row>
    <row r="7" spans="1:13">
      <c r="A7" s="82" t="s">
        <v>23</v>
      </c>
      <c r="B7" s="68">
        <v>80</v>
      </c>
      <c r="C7" s="135">
        <v>7.33</v>
      </c>
      <c r="D7" s="68">
        <v>100</v>
      </c>
      <c r="E7" s="135">
        <v>8.27</v>
      </c>
      <c r="F7" s="68">
        <v>135</v>
      </c>
      <c r="G7" s="135">
        <v>9.65</v>
      </c>
      <c r="H7" s="68">
        <v>138</v>
      </c>
      <c r="I7" s="135">
        <v>9.67</v>
      </c>
      <c r="J7" s="68">
        <v>126</v>
      </c>
      <c r="K7" s="135">
        <v>8.8699999999999992</v>
      </c>
      <c r="L7" s="188">
        <v>234</v>
      </c>
      <c r="M7" s="192">
        <v>15.07</v>
      </c>
    </row>
    <row r="8" spans="1:13" ht="15.75" thickBot="1">
      <c r="A8" s="83" t="s">
        <v>156</v>
      </c>
      <c r="B8" s="71">
        <v>485</v>
      </c>
      <c r="C8" s="139">
        <v>9.32</v>
      </c>
      <c r="D8" s="71">
        <v>612</v>
      </c>
      <c r="E8" s="139">
        <v>10.92</v>
      </c>
      <c r="F8" s="71">
        <v>738</v>
      </c>
      <c r="G8" s="139">
        <v>11.34</v>
      </c>
      <c r="H8" s="71">
        <v>822</v>
      </c>
      <c r="I8" s="139">
        <v>13.32</v>
      </c>
      <c r="J8" s="71">
        <v>651</v>
      </c>
      <c r="K8" s="139">
        <v>12.14</v>
      </c>
      <c r="L8" s="275">
        <v>1284</v>
      </c>
      <c r="M8" s="193">
        <v>20.95</v>
      </c>
    </row>
    <row r="9" spans="1:13" ht="15.75" thickBot="1"/>
    <row r="10" spans="1:13" ht="15" customHeight="1">
      <c r="A10" s="276" t="s">
        <v>158</v>
      </c>
      <c r="B10" s="254"/>
      <c r="C10" s="254"/>
      <c r="D10" s="254"/>
      <c r="E10" s="254"/>
      <c r="F10" s="254"/>
      <c r="G10" s="254"/>
      <c r="H10" s="254"/>
      <c r="I10" s="254"/>
      <c r="J10" s="254"/>
      <c r="K10" s="254"/>
      <c r="L10" s="254"/>
      <c r="M10" s="255"/>
    </row>
    <row r="11" spans="1:13" ht="15" customHeight="1">
      <c r="A11" s="256"/>
      <c r="B11" s="257"/>
      <c r="C11" s="257"/>
      <c r="D11" s="257"/>
      <c r="E11" s="257"/>
      <c r="F11" s="257"/>
      <c r="G11" s="257"/>
      <c r="H11" s="257"/>
      <c r="I11" s="257"/>
      <c r="J11" s="257"/>
      <c r="K11" s="257"/>
      <c r="L11" s="257"/>
      <c r="M11" s="258"/>
    </row>
    <row r="12" spans="1:13" ht="15" customHeight="1">
      <c r="A12" s="256"/>
      <c r="B12" s="257"/>
      <c r="C12" s="257"/>
      <c r="D12" s="257"/>
      <c r="E12" s="257"/>
      <c r="F12" s="257"/>
      <c r="G12" s="257"/>
      <c r="H12" s="257"/>
      <c r="I12" s="257"/>
      <c r="J12" s="257"/>
      <c r="K12" s="257"/>
      <c r="L12" s="257"/>
      <c r="M12" s="258"/>
    </row>
    <row r="13" spans="1:13" ht="15" customHeight="1">
      <c r="A13" s="256"/>
      <c r="B13" s="257"/>
      <c r="C13" s="257"/>
      <c r="D13" s="257"/>
      <c r="E13" s="257"/>
      <c r="F13" s="257"/>
      <c r="G13" s="257"/>
      <c r="H13" s="257"/>
      <c r="I13" s="257"/>
      <c r="J13" s="257"/>
      <c r="K13" s="257"/>
      <c r="L13" s="257"/>
      <c r="M13" s="258"/>
    </row>
    <row r="14" spans="1:13" ht="15.75" customHeight="1">
      <c r="A14" s="256"/>
      <c r="B14" s="257"/>
      <c r="C14" s="257"/>
      <c r="D14" s="257"/>
      <c r="E14" s="257"/>
      <c r="F14" s="257"/>
      <c r="G14" s="257"/>
      <c r="H14" s="257"/>
      <c r="I14" s="257"/>
      <c r="J14" s="257"/>
      <c r="K14" s="257"/>
      <c r="L14" s="257"/>
      <c r="M14" s="258"/>
    </row>
    <row r="15" spans="1:13">
      <c r="A15" s="256"/>
      <c r="B15" s="257"/>
      <c r="C15" s="257"/>
      <c r="D15" s="257"/>
      <c r="E15" s="257"/>
      <c r="F15" s="257"/>
      <c r="G15" s="257"/>
      <c r="H15" s="257"/>
      <c r="I15" s="257"/>
      <c r="J15" s="257"/>
      <c r="K15" s="257"/>
      <c r="L15" s="257"/>
      <c r="M15" s="258"/>
    </row>
    <row r="16" spans="1:13" ht="15.75" thickBot="1">
      <c r="A16" s="259"/>
      <c r="B16" s="260"/>
      <c r="C16" s="260"/>
      <c r="D16" s="260"/>
      <c r="E16" s="260"/>
      <c r="F16" s="260"/>
      <c r="G16" s="260"/>
      <c r="H16" s="260"/>
      <c r="I16" s="260"/>
      <c r="J16" s="260"/>
      <c r="K16" s="260"/>
      <c r="L16" s="260"/>
      <c r="M16" s="261"/>
    </row>
    <row r="21" spans="5:5">
      <c r="E21" s="58"/>
    </row>
  </sheetData>
  <mergeCells count="7">
    <mergeCell ref="L1:M1"/>
    <mergeCell ref="A10:M16"/>
    <mergeCell ref="B1:C1"/>
    <mergeCell ref="D1:E1"/>
    <mergeCell ref="F1:G1"/>
    <mergeCell ref="H1:I1"/>
    <mergeCell ref="J1:K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8DEB9-CAB0-43B4-96FD-91AB2ACE8397}">
  <dimension ref="A1:G6"/>
  <sheetViews>
    <sheetView workbookViewId="0">
      <selection activeCell="A11" sqref="A11"/>
    </sheetView>
  </sheetViews>
  <sheetFormatPr baseColWidth="10" defaultRowHeight="15"/>
  <cols>
    <col min="1" max="1" width="45.7109375" style="3" customWidth="1"/>
    <col min="2" max="7" width="15.7109375" style="89" customWidth="1"/>
    <col min="8" max="16384" width="11.42578125" style="3"/>
  </cols>
  <sheetData>
    <row r="1" spans="1:7">
      <c r="A1" s="84"/>
      <c r="B1" s="85" t="s">
        <v>30</v>
      </c>
      <c r="C1" s="85" t="s">
        <v>31</v>
      </c>
      <c r="D1" s="85" t="s">
        <v>32</v>
      </c>
      <c r="E1" s="85" t="s">
        <v>33</v>
      </c>
      <c r="F1" s="86" t="s">
        <v>34</v>
      </c>
      <c r="G1" s="86" t="s">
        <v>35</v>
      </c>
    </row>
    <row r="2" spans="1:7" s="4" customFormat="1" ht="18" customHeight="1">
      <c r="A2" s="69" t="s">
        <v>159</v>
      </c>
      <c r="B2" s="87">
        <v>2</v>
      </c>
      <c r="C2" s="87">
        <v>1.6</v>
      </c>
      <c r="D2" s="87">
        <v>1.5</v>
      </c>
      <c r="E2" s="87">
        <v>0.5</v>
      </c>
      <c r="F2" s="88">
        <v>0.4</v>
      </c>
      <c r="G2" s="194">
        <v>0.9</v>
      </c>
    </row>
    <row r="3" spans="1:7" s="4" customFormat="1" ht="21" customHeight="1" thickBot="1">
      <c r="A3" s="70" t="s">
        <v>160</v>
      </c>
      <c r="B3" s="71">
        <v>645</v>
      </c>
      <c r="C3" s="71">
        <v>515</v>
      </c>
      <c r="D3" s="71">
        <v>475</v>
      </c>
      <c r="E3" s="71">
        <v>160</v>
      </c>
      <c r="F3" s="72">
        <v>133</v>
      </c>
      <c r="G3" s="187">
        <v>262</v>
      </c>
    </row>
    <row r="4" spans="1:7" ht="15.75" thickBot="1"/>
    <row r="5" spans="1:7">
      <c r="A5" s="263" t="s">
        <v>161</v>
      </c>
      <c r="B5" s="218"/>
      <c r="C5" s="218"/>
      <c r="D5" s="218"/>
      <c r="E5" s="218"/>
      <c r="F5" s="218"/>
      <c r="G5" s="219"/>
    </row>
    <row r="6" spans="1:7" ht="15.75" thickBot="1">
      <c r="A6" s="223"/>
      <c r="B6" s="224"/>
      <c r="C6" s="224"/>
      <c r="D6" s="224"/>
      <c r="E6" s="224"/>
      <c r="F6" s="224"/>
      <c r="G6" s="225"/>
    </row>
  </sheetData>
  <mergeCells count="1">
    <mergeCell ref="A5:G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22FCD-87F2-4E3A-A637-FB36394D75FE}">
  <dimension ref="A1:G2"/>
  <sheetViews>
    <sheetView workbookViewId="0">
      <selection activeCell="C13" sqref="C13"/>
    </sheetView>
  </sheetViews>
  <sheetFormatPr baseColWidth="10" defaultRowHeight="15"/>
  <cols>
    <col min="1" max="7" width="15.7109375" style="3" customWidth="1"/>
    <col min="8" max="16384" width="11.42578125" style="3"/>
  </cols>
  <sheetData>
    <row r="1" spans="1:7">
      <c r="A1" s="264">
        <v>2017</v>
      </c>
      <c r="B1" s="264"/>
      <c r="C1" s="90">
        <v>2018</v>
      </c>
      <c r="D1" s="90">
        <v>2019</v>
      </c>
      <c r="E1" s="90">
        <v>2020</v>
      </c>
      <c r="F1" s="90">
        <v>2021</v>
      </c>
      <c r="G1" s="90">
        <v>2022</v>
      </c>
    </row>
    <row r="2" spans="1:7">
      <c r="A2" s="30" t="s">
        <v>162</v>
      </c>
      <c r="B2" s="91">
        <v>45</v>
      </c>
      <c r="C2" s="91">
        <v>52</v>
      </c>
      <c r="D2" s="91">
        <v>51</v>
      </c>
      <c r="E2" s="91">
        <v>53</v>
      </c>
      <c r="F2" s="91">
        <v>49</v>
      </c>
      <c r="G2" s="91">
        <v>61</v>
      </c>
    </row>
  </sheetData>
  <mergeCells count="1">
    <mergeCell ref="A1:B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FF40-DF58-4AEC-9A71-8C6DDD81AEEF}">
  <dimension ref="A1:H8"/>
  <sheetViews>
    <sheetView workbookViewId="0">
      <selection activeCell="D15" sqref="D15"/>
    </sheetView>
  </sheetViews>
  <sheetFormatPr baseColWidth="10" defaultRowHeight="15"/>
  <cols>
    <col min="1" max="1" width="45.7109375" style="2" customWidth="1"/>
    <col min="2" max="2" width="18.7109375" style="58" customWidth="1"/>
    <col min="3" max="8" width="18.7109375" style="2" customWidth="1"/>
    <col min="9" max="16384" width="11.42578125" style="2"/>
  </cols>
  <sheetData>
    <row r="1" spans="1:8">
      <c r="A1" s="96"/>
      <c r="B1" s="97" t="s">
        <v>147</v>
      </c>
      <c r="C1" s="26">
        <v>2017</v>
      </c>
      <c r="D1" s="26">
        <v>2018</v>
      </c>
      <c r="E1" s="26">
        <v>2019</v>
      </c>
      <c r="F1" s="26">
        <v>2020</v>
      </c>
      <c r="G1" s="26">
        <v>2021</v>
      </c>
      <c r="H1" s="27">
        <v>2022</v>
      </c>
    </row>
    <row r="2" spans="1:8" ht="30">
      <c r="A2" s="82" t="s">
        <v>163</v>
      </c>
      <c r="B2" s="93" t="s">
        <v>171</v>
      </c>
      <c r="C2" s="87">
        <v>25.2</v>
      </c>
      <c r="D2" s="87">
        <v>29.3</v>
      </c>
      <c r="E2" s="87">
        <v>29.9</v>
      </c>
      <c r="F2" s="87">
        <v>14</v>
      </c>
      <c r="G2" s="87">
        <v>18.399999999999999</v>
      </c>
      <c r="H2" s="194">
        <v>31.2</v>
      </c>
    </row>
    <row r="3" spans="1:8">
      <c r="A3" s="82" t="s">
        <v>164</v>
      </c>
      <c r="B3" s="92" t="s">
        <v>169</v>
      </c>
      <c r="C3" s="133">
        <v>1940</v>
      </c>
      <c r="D3" s="133">
        <v>2356</v>
      </c>
      <c r="E3" s="133">
        <v>2549</v>
      </c>
      <c r="F3" s="133">
        <v>1305</v>
      </c>
      <c r="G3" s="133">
        <v>1697</v>
      </c>
      <c r="H3" s="195">
        <v>2226</v>
      </c>
    </row>
    <row r="4" spans="1:8" ht="30">
      <c r="A4" s="82" t="s">
        <v>164</v>
      </c>
      <c r="B4" s="93" t="s">
        <v>170</v>
      </c>
      <c r="C4" s="87">
        <v>0.6</v>
      </c>
      <c r="D4" s="87">
        <v>0.7</v>
      </c>
      <c r="E4" s="87">
        <v>0.8</v>
      </c>
      <c r="F4" s="87">
        <v>0.4</v>
      </c>
      <c r="G4" s="87">
        <v>0.5</v>
      </c>
      <c r="H4" s="194">
        <v>0.8</v>
      </c>
    </row>
    <row r="5" spans="1:8">
      <c r="A5" s="82" t="s">
        <v>165</v>
      </c>
      <c r="B5" s="92" t="s">
        <v>169</v>
      </c>
      <c r="C5" s="133">
        <v>42284</v>
      </c>
      <c r="D5" s="133">
        <v>44501</v>
      </c>
      <c r="E5" s="133">
        <v>48575</v>
      </c>
      <c r="F5" s="133">
        <v>26830</v>
      </c>
      <c r="G5" s="133">
        <v>24560</v>
      </c>
      <c r="H5" s="195">
        <v>39755</v>
      </c>
    </row>
    <row r="6" spans="1:8">
      <c r="A6" s="82" t="s">
        <v>166</v>
      </c>
      <c r="B6" s="92" t="s">
        <v>144</v>
      </c>
      <c r="C6" s="68">
        <v>110</v>
      </c>
      <c r="D6" s="68">
        <v>131</v>
      </c>
      <c r="E6" s="68">
        <v>164</v>
      </c>
      <c r="F6" s="68">
        <v>71</v>
      </c>
      <c r="G6" s="68">
        <v>83</v>
      </c>
      <c r="H6" s="185">
        <v>135</v>
      </c>
    </row>
    <row r="7" spans="1:8" ht="30">
      <c r="A7" s="82" t="s">
        <v>165</v>
      </c>
      <c r="B7" s="93" t="s">
        <v>170</v>
      </c>
      <c r="C7" s="68">
        <v>13</v>
      </c>
      <c r="D7" s="68">
        <v>14</v>
      </c>
      <c r="E7" s="135">
        <v>15.31</v>
      </c>
      <c r="F7" s="135">
        <v>8.5399999999999991</v>
      </c>
      <c r="G7" s="135">
        <v>7.81</v>
      </c>
      <c r="H7" s="192">
        <v>14.96</v>
      </c>
    </row>
    <row r="8" spans="1:8" ht="30.75" thickBot="1">
      <c r="A8" s="83" t="s">
        <v>167</v>
      </c>
      <c r="B8" s="94" t="s">
        <v>144</v>
      </c>
      <c r="C8" s="277" t="s">
        <v>168</v>
      </c>
      <c r="D8" s="278">
        <v>0</v>
      </c>
      <c r="E8" s="278">
        <v>1</v>
      </c>
      <c r="F8" s="278">
        <v>0</v>
      </c>
      <c r="G8" s="278">
        <v>0</v>
      </c>
      <c r="H8" s="279">
        <v>0</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55D7-BDD3-40B9-AA94-1E38FC54FA9E}">
  <dimension ref="A1:I20"/>
  <sheetViews>
    <sheetView workbookViewId="0">
      <selection activeCell="G30" sqref="G30"/>
    </sheetView>
  </sheetViews>
  <sheetFormatPr baseColWidth="10" defaultRowHeight="15"/>
  <cols>
    <col min="1" max="1" width="45.7109375" customWidth="1"/>
    <col min="2" max="8" width="15.7109375" customWidth="1"/>
  </cols>
  <sheetData>
    <row r="1" spans="1:9" ht="24" customHeight="1">
      <c r="A1" s="98" t="s">
        <v>172</v>
      </c>
      <c r="B1" s="95" t="s">
        <v>9</v>
      </c>
      <c r="C1" s="50">
        <v>2017</v>
      </c>
      <c r="D1" s="50">
        <v>2018</v>
      </c>
      <c r="E1" s="50">
        <v>2019</v>
      </c>
      <c r="F1" s="95" t="s">
        <v>33</v>
      </c>
      <c r="G1" s="95" t="s">
        <v>34</v>
      </c>
      <c r="H1" s="99" t="s">
        <v>35</v>
      </c>
      <c r="I1" s="1"/>
    </row>
    <row r="2" spans="1:9">
      <c r="A2" s="265" t="s">
        <v>173</v>
      </c>
      <c r="B2" s="49" t="s">
        <v>36</v>
      </c>
      <c r="C2" s="133">
        <v>93358</v>
      </c>
      <c r="D2" s="133">
        <v>94739</v>
      </c>
      <c r="E2" s="133">
        <v>91855</v>
      </c>
      <c r="F2" s="133">
        <v>66583</v>
      </c>
      <c r="G2" s="133">
        <v>67173</v>
      </c>
      <c r="H2" s="134">
        <v>79500.960999999996</v>
      </c>
      <c r="I2" s="1"/>
    </row>
    <row r="3" spans="1:9">
      <c r="A3" s="265"/>
      <c r="B3" s="49" t="s">
        <v>83</v>
      </c>
      <c r="C3" s="135">
        <v>3.52</v>
      </c>
      <c r="D3" s="135">
        <v>3.24</v>
      </c>
      <c r="E3" s="135">
        <v>2.72</v>
      </c>
      <c r="F3" s="135">
        <v>7.13</v>
      </c>
      <c r="G3" s="135">
        <v>5.54</v>
      </c>
      <c r="H3" s="136">
        <v>3.1342379462608099</v>
      </c>
      <c r="I3" s="1"/>
    </row>
    <row r="4" spans="1:9">
      <c r="A4" s="265" t="s">
        <v>174</v>
      </c>
      <c r="B4" s="49" t="s">
        <v>36</v>
      </c>
      <c r="C4" s="133">
        <v>53304</v>
      </c>
      <c r="D4" s="133">
        <v>48591</v>
      </c>
      <c r="E4" s="133">
        <v>49329</v>
      </c>
      <c r="F4" s="133">
        <v>37405</v>
      </c>
      <c r="G4" s="133">
        <v>35880</v>
      </c>
      <c r="H4" s="134">
        <v>30775</v>
      </c>
      <c r="I4" s="1"/>
    </row>
    <row r="5" spans="1:9">
      <c r="A5" s="265"/>
      <c r="B5" s="49" t="s">
        <v>83</v>
      </c>
      <c r="C5" s="135">
        <v>2.0099999999999998</v>
      </c>
      <c r="D5" s="135">
        <v>1.66</v>
      </c>
      <c r="E5" s="135">
        <v>1.46</v>
      </c>
      <c r="F5" s="135">
        <v>4</v>
      </c>
      <c r="G5" s="135">
        <v>2.96</v>
      </c>
      <c r="H5" s="136">
        <v>1.21</v>
      </c>
      <c r="I5" s="1"/>
    </row>
    <row r="6" spans="1:9">
      <c r="A6" s="265" t="s">
        <v>175</v>
      </c>
      <c r="B6" s="49" t="s">
        <v>36</v>
      </c>
      <c r="C6" s="133">
        <v>28846</v>
      </c>
      <c r="D6" s="133">
        <v>32146</v>
      </c>
      <c r="E6" s="133">
        <v>30967</v>
      </c>
      <c r="F6" s="133">
        <v>16812</v>
      </c>
      <c r="G6" s="133">
        <v>18727</v>
      </c>
      <c r="H6" s="134">
        <v>21851</v>
      </c>
      <c r="I6" s="1"/>
    </row>
    <row r="7" spans="1:9">
      <c r="A7" s="265"/>
      <c r="B7" s="49" t="s">
        <v>83</v>
      </c>
      <c r="C7" s="135">
        <v>1.0900000000000001</v>
      </c>
      <c r="D7" s="135">
        <v>1.1000000000000001</v>
      </c>
      <c r="E7" s="135">
        <v>0.92</v>
      </c>
      <c r="F7" s="135">
        <v>1.8</v>
      </c>
      <c r="G7" s="135">
        <v>1.54</v>
      </c>
      <c r="H7" s="136">
        <v>0.86</v>
      </c>
      <c r="I7" s="1"/>
    </row>
    <row r="8" spans="1:9">
      <c r="A8" s="265" t="s">
        <v>176</v>
      </c>
      <c r="B8" s="49" t="s">
        <v>36</v>
      </c>
      <c r="C8" s="133">
        <v>31733</v>
      </c>
      <c r="D8" s="133">
        <v>33587</v>
      </c>
      <c r="E8" s="133">
        <v>36093</v>
      </c>
      <c r="F8" s="133">
        <v>17734</v>
      </c>
      <c r="G8" s="133">
        <v>21213</v>
      </c>
      <c r="H8" s="134">
        <v>28399</v>
      </c>
      <c r="I8" s="1"/>
    </row>
    <row r="9" spans="1:9">
      <c r="A9" s="265"/>
      <c r="B9" s="49" t="s">
        <v>83</v>
      </c>
      <c r="C9" s="135">
        <v>1.2</v>
      </c>
      <c r="D9" s="135">
        <v>1.1499999999999999</v>
      </c>
      <c r="E9" s="135">
        <v>1.07</v>
      </c>
      <c r="F9" s="135">
        <v>1.9</v>
      </c>
      <c r="G9" s="135">
        <v>1.75</v>
      </c>
      <c r="H9" s="136">
        <v>1.1200000000000001</v>
      </c>
      <c r="I9" s="1"/>
    </row>
    <row r="10" spans="1:9">
      <c r="A10" s="265" t="s">
        <v>177</v>
      </c>
      <c r="B10" s="49" t="s">
        <v>36</v>
      </c>
      <c r="C10" s="133">
        <v>178395</v>
      </c>
      <c r="D10" s="133">
        <v>176918</v>
      </c>
      <c r="E10" s="133">
        <v>177277</v>
      </c>
      <c r="F10" s="133">
        <v>121722</v>
      </c>
      <c r="G10" s="133">
        <v>124266</v>
      </c>
      <c r="H10" s="134">
        <v>138675</v>
      </c>
      <c r="I10" s="1"/>
    </row>
    <row r="11" spans="1:9">
      <c r="A11" s="265"/>
      <c r="B11" s="49" t="s">
        <v>83</v>
      </c>
      <c r="C11" s="135">
        <v>6.73</v>
      </c>
      <c r="D11" s="135">
        <v>6.05</v>
      </c>
      <c r="E11" s="135">
        <v>5.26</v>
      </c>
      <c r="F11" s="135">
        <v>13.03</v>
      </c>
      <c r="G11" s="135">
        <v>10.25</v>
      </c>
      <c r="H11" s="136">
        <v>5.47</v>
      </c>
      <c r="I11" s="1"/>
    </row>
    <row r="12" spans="1:9">
      <c r="A12" s="265" t="s">
        <v>178</v>
      </c>
      <c r="B12" s="49" t="s">
        <v>36</v>
      </c>
      <c r="C12" s="133">
        <v>70833</v>
      </c>
      <c r="D12" s="133">
        <v>94739</v>
      </c>
      <c r="E12" s="133">
        <v>91855</v>
      </c>
      <c r="F12" s="133">
        <v>66583</v>
      </c>
      <c r="G12" s="133">
        <v>67173</v>
      </c>
      <c r="H12" s="134">
        <v>79501</v>
      </c>
      <c r="I12" s="1"/>
    </row>
    <row r="13" spans="1:9">
      <c r="A13" s="265"/>
      <c r="B13" s="49" t="s">
        <v>83</v>
      </c>
      <c r="C13" s="135">
        <v>2.68</v>
      </c>
      <c r="D13" s="135">
        <v>3.24</v>
      </c>
      <c r="E13" s="135">
        <v>2.72</v>
      </c>
      <c r="F13" s="135">
        <v>7.13</v>
      </c>
      <c r="G13" s="135">
        <v>5.54</v>
      </c>
      <c r="H13" s="136">
        <v>3.13</v>
      </c>
      <c r="I13" s="1"/>
    </row>
    <row r="14" spans="1:9" ht="30">
      <c r="A14" s="173" t="s">
        <v>179</v>
      </c>
      <c r="B14" s="49" t="s">
        <v>0</v>
      </c>
      <c r="C14" s="87">
        <v>39.700000000000003</v>
      </c>
      <c r="D14" s="87">
        <v>53.5</v>
      </c>
      <c r="E14" s="87">
        <v>51.8</v>
      </c>
      <c r="F14" s="87">
        <v>54.7</v>
      </c>
      <c r="G14" s="87">
        <v>54.1</v>
      </c>
      <c r="H14" s="88">
        <v>57.3</v>
      </c>
      <c r="I14" s="1"/>
    </row>
    <row r="15" spans="1:9">
      <c r="A15" s="173" t="s">
        <v>180</v>
      </c>
      <c r="B15" s="49" t="s">
        <v>37</v>
      </c>
      <c r="C15" s="133">
        <v>26496620</v>
      </c>
      <c r="D15" s="133">
        <v>29238913</v>
      </c>
      <c r="E15" s="133">
        <v>33716888</v>
      </c>
      <c r="F15" s="133">
        <v>9343564</v>
      </c>
      <c r="G15" s="133">
        <v>12126907</v>
      </c>
      <c r="H15" s="134">
        <v>25365324</v>
      </c>
      <c r="I15" s="1"/>
    </row>
    <row r="16" spans="1:9" ht="15.75" thickBot="1">
      <c r="A16" s="83" t="s">
        <v>181</v>
      </c>
      <c r="B16" s="100" t="s">
        <v>37</v>
      </c>
      <c r="C16" s="137">
        <v>24392805</v>
      </c>
      <c r="D16" s="137">
        <v>27037292</v>
      </c>
      <c r="E16" s="137">
        <v>31662189</v>
      </c>
      <c r="F16" s="137">
        <v>7812938</v>
      </c>
      <c r="G16" s="137">
        <v>10405523</v>
      </c>
      <c r="H16" s="138">
        <v>23682133</v>
      </c>
      <c r="I16" s="1"/>
    </row>
    <row r="17" spans="1:8" ht="15.75" thickBot="1"/>
    <row r="18" spans="1:8">
      <c r="A18" s="208" t="s">
        <v>182</v>
      </c>
      <c r="B18" s="226"/>
      <c r="C18" s="226"/>
      <c r="D18" s="226"/>
      <c r="E18" s="226"/>
      <c r="F18" s="226"/>
      <c r="G18" s="226"/>
      <c r="H18" s="227"/>
    </row>
    <row r="19" spans="1:8">
      <c r="A19" s="228"/>
      <c r="B19" s="229"/>
      <c r="C19" s="229"/>
      <c r="D19" s="229"/>
      <c r="E19" s="229"/>
      <c r="F19" s="229"/>
      <c r="G19" s="229"/>
      <c r="H19" s="230"/>
    </row>
    <row r="20" spans="1:8" ht="15.75" thickBot="1">
      <c r="A20" s="231"/>
      <c r="B20" s="232"/>
      <c r="C20" s="232"/>
      <c r="D20" s="232"/>
      <c r="E20" s="232"/>
      <c r="F20" s="232"/>
      <c r="G20" s="232"/>
      <c r="H20" s="233"/>
    </row>
  </sheetData>
  <mergeCells count="7">
    <mergeCell ref="A18:H20"/>
    <mergeCell ref="A2:A3"/>
    <mergeCell ref="A4:A5"/>
    <mergeCell ref="A6:A7"/>
    <mergeCell ref="A8:A9"/>
    <mergeCell ref="A10:A11"/>
    <mergeCell ref="A12:A1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A8EC-3888-41BC-AD54-93A455010736}">
  <dimension ref="A1:G3"/>
  <sheetViews>
    <sheetView workbookViewId="0">
      <selection activeCell="H11" sqref="H11"/>
    </sheetView>
  </sheetViews>
  <sheetFormatPr baseColWidth="10" defaultRowHeight="15"/>
  <cols>
    <col min="1" max="1" width="49.28515625" style="3" customWidth="1"/>
    <col min="2" max="7" width="15.7109375" style="106" customWidth="1"/>
    <col min="8" max="16384" width="11.42578125" style="3"/>
  </cols>
  <sheetData>
    <row r="1" spans="1:7" ht="24" customHeight="1">
      <c r="A1" s="101" t="s">
        <v>184</v>
      </c>
      <c r="B1" s="102">
        <v>2017</v>
      </c>
      <c r="C1" s="28">
        <v>2018</v>
      </c>
      <c r="D1" s="29">
        <v>2019</v>
      </c>
      <c r="E1" s="13">
        <v>2020</v>
      </c>
      <c r="F1" s="13">
        <v>2021</v>
      </c>
      <c r="G1" s="13">
        <v>2022</v>
      </c>
    </row>
    <row r="2" spans="1:7">
      <c r="A2" s="103" t="s">
        <v>38</v>
      </c>
      <c r="B2" s="8">
        <v>93358</v>
      </c>
      <c r="C2" s="8">
        <v>94739.16</v>
      </c>
      <c r="D2" s="8">
        <v>91854.633000000002</v>
      </c>
      <c r="E2" s="8">
        <v>66582.995999999999</v>
      </c>
      <c r="F2" s="8">
        <v>67173.034</v>
      </c>
      <c r="G2" s="8">
        <v>79500.960999999996</v>
      </c>
    </row>
    <row r="3" spans="1:7">
      <c r="A3" s="104" t="s">
        <v>183</v>
      </c>
      <c r="B3" s="105">
        <v>3.5233927950055515</v>
      </c>
      <c r="C3" s="105">
        <v>3.2401738053668412</v>
      </c>
      <c r="D3" s="105">
        <v>2.7242915479032348</v>
      </c>
      <c r="E3" s="105">
        <v>7.1260812255366366</v>
      </c>
      <c r="F3" s="105">
        <v>5.5391728492681604</v>
      </c>
      <c r="G3" s="105">
        <v>3.1342379462608085</v>
      </c>
    </row>
  </sheetData>
  <protectedRanges>
    <protectedRange algorithmName="SHA-512" hashValue="7del/79ft/Y901HhsXvZvvkzv1kc8f9dtpVrx1PDvLX0FzzkjjFZQm6L1la9jnBWWpja1EPfULAejxDkxHYx1Q==" saltValue="ln/DnID/fnwrJxPGirYfzg==" spinCount="100000" sqref="G2" name="Bereich1_1"/>
  </protectedRange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75067-5094-4A0D-9CFA-A72BCF4E99E0}">
  <dimension ref="A1"/>
  <sheetViews>
    <sheetView workbookViewId="0">
      <selection activeCell="M32" sqref="M32"/>
    </sheetView>
  </sheetViews>
  <sheetFormatPr baseColWidth="10" defaultRowHeight="15"/>
  <sheetData/>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6C0C-A65C-4CA0-8462-598CDBA9EF8A}">
  <dimension ref="A1:G3"/>
  <sheetViews>
    <sheetView workbookViewId="0">
      <selection activeCell="I34" sqref="I34"/>
    </sheetView>
  </sheetViews>
  <sheetFormatPr baseColWidth="10" defaultRowHeight="15"/>
  <cols>
    <col min="1" max="1" width="45.7109375" style="3" customWidth="1"/>
    <col min="2" max="7" width="15.7109375" style="106" customWidth="1"/>
  </cols>
  <sheetData>
    <row r="1" spans="1:7">
      <c r="A1" s="101" t="s">
        <v>185</v>
      </c>
      <c r="B1" s="102">
        <v>2017</v>
      </c>
      <c r="C1" s="28">
        <v>2018</v>
      </c>
      <c r="D1" s="29">
        <v>2019</v>
      </c>
      <c r="E1" s="13">
        <v>2020</v>
      </c>
      <c r="F1" s="13">
        <v>2021</v>
      </c>
      <c r="G1" s="13">
        <v>2022</v>
      </c>
    </row>
    <row r="2" spans="1:7">
      <c r="A2" s="103" t="s">
        <v>38</v>
      </c>
      <c r="B2" s="8">
        <v>178394.7529245</v>
      </c>
      <c r="C2" s="8">
        <v>176917.7810286</v>
      </c>
      <c r="D2" s="8">
        <v>177276.69179536801</v>
      </c>
      <c r="E2" s="8">
        <v>121722.12098769998</v>
      </c>
      <c r="F2" s="8">
        <v>124266.02300819999</v>
      </c>
      <c r="G2" s="8">
        <v>138675.02211793364</v>
      </c>
    </row>
    <row r="3" spans="1:7">
      <c r="A3" s="104" t="s">
        <v>186</v>
      </c>
      <c r="B3" s="105">
        <v>6.7327362102977668</v>
      </c>
      <c r="C3" s="105">
        <v>6.0507646446569341</v>
      </c>
      <c r="D3" s="105">
        <v>5.2578011290771558</v>
      </c>
      <c r="E3" s="105">
        <v>13.027375955010314</v>
      </c>
      <c r="F3" s="105">
        <v>10.2471325135255</v>
      </c>
      <c r="G3" s="105">
        <v>5.4671102217315903</v>
      </c>
    </row>
  </sheetData>
  <protectedRanges>
    <protectedRange algorithmName="SHA-512" hashValue="7del/79ft/Y901HhsXvZvvkzv1kc8f9dtpVrx1PDvLX0FzzkjjFZQm6L1la9jnBWWpja1EPfULAejxDkxHYx1Q==" saltValue="ln/DnID/fnwrJxPGirYfzg==" spinCount="100000" sqref="G2" name="Bereich1_1"/>
  </protectedRange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AFD8-0356-45F4-8170-AC470349DC1E}">
  <dimension ref="A1:H5"/>
  <sheetViews>
    <sheetView workbookViewId="0">
      <selection activeCell="G30" sqref="G30"/>
    </sheetView>
  </sheetViews>
  <sheetFormatPr baseColWidth="10" defaultRowHeight="15"/>
  <cols>
    <col min="1" max="1" width="45.7109375" style="3" customWidth="1"/>
    <col min="2" max="8" width="15.7109375" style="106" customWidth="1"/>
  </cols>
  <sheetData>
    <row r="1" spans="1:8">
      <c r="A1" s="101" t="s">
        <v>189</v>
      </c>
      <c r="B1" s="29" t="s">
        <v>147</v>
      </c>
      <c r="C1" s="29">
        <v>2017</v>
      </c>
      <c r="D1" s="29">
        <v>2018</v>
      </c>
      <c r="E1" s="13">
        <v>2019</v>
      </c>
      <c r="F1" s="13">
        <v>2020</v>
      </c>
      <c r="G1" s="13">
        <v>2021</v>
      </c>
      <c r="H1" s="14">
        <v>2022</v>
      </c>
    </row>
    <row r="2" spans="1:8" ht="15" customHeight="1">
      <c r="A2" s="282" t="s">
        <v>187</v>
      </c>
      <c r="B2" s="8" t="s">
        <v>40</v>
      </c>
      <c r="C2" s="8">
        <v>445698</v>
      </c>
      <c r="D2" s="8">
        <v>417301</v>
      </c>
      <c r="E2" s="8">
        <v>446123</v>
      </c>
      <c r="F2" s="8">
        <v>306548</v>
      </c>
      <c r="G2" s="8">
        <v>254757</v>
      </c>
      <c r="H2" s="108">
        <v>437438</v>
      </c>
    </row>
    <row r="3" spans="1:8">
      <c r="A3" s="283"/>
      <c r="B3" s="105" t="s">
        <v>86</v>
      </c>
      <c r="C3" s="7">
        <v>16.82</v>
      </c>
      <c r="D3" s="7">
        <v>14.27</v>
      </c>
      <c r="E3" s="7">
        <v>13.23</v>
      </c>
      <c r="F3" s="7">
        <v>32.81</v>
      </c>
      <c r="G3" s="7">
        <v>21.01</v>
      </c>
      <c r="H3" s="115">
        <v>17.25</v>
      </c>
    </row>
    <row r="4" spans="1:8" ht="15" customHeight="1">
      <c r="A4" s="280" t="s">
        <v>188</v>
      </c>
      <c r="B4" s="109" t="s">
        <v>39</v>
      </c>
      <c r="C4" s="116">
        <v>371511</v>
      </c>
      <c r="D4" s="116">
        <v>372403</v>
      </c>
      <c r="E4" s="116">
        <v>350386</v>
      </c>
      <c r="F4" s="116">
        <v>188592</v>
      </c>
      <c r="G4" s="116">
        <v>191711</v>
      </c>
      <c r="H4" s="117">
        <v>342976</v>
      </c>
    </row>
    <row r="5" spans="1:8" ht="15.75" thickBot="1">
      <c r="A5" s="281"/>
      <c r="B5" s="110" t="s">
        <v>86</v>
      </c>
      <c r="C5" s="113">
        <v>14</v>
      </c>
      <c r="D5" s="113">
        <v>12.7</v>
      </c>
      <c r="E5" s="113">
        <v>10.4</v>
      </c>
      <c r="F5" s="113">
        <v>20.2</v>
      </c>
      <c r="G5" s="113">
        <v>15.8</v>
      </c>
      <c r="H5" s="114">
        <v>13.52</v>
      </c>
    </row>
  </sheetData>
  <mergeCells count="2">
    <mergeCell ref="A2:A3"/>
    <mergeCell ref="A4:A5"/>
  </mergeCells>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5DB5A-D739-49D3-A70A-E52B54EADF5F}">
  <dimension ref="A1:H3"/>
  <sheetViews>
    <sheetView workbookViewId="0">
      <selection activeCell="E31" sqref="E31"/>
    </sheetView>
  </sheetViews>
  <sheetFormatPr baseColWidth="10" defaultRowHeight="15"/>
  <cols>
    <col min="1" max="1" width="45.7109375" style="3" customWidth="1"/>
    <col min="2" max="8" width="15.7109375" style="106" customWidth="1"/>
  </cols>
  <sheetData>
    <row r="1" spans="1:8">
      <c r="A1" s="101" t="s">
        <v>190</v>
      </c>
      <c r="B1" s="29" t="s">
        <v>147</v>
      </c>
      <c r="C1" s="29">
        <v>2017</v>
      </c>
      <c r="D1" s="29">
        <v>2018</v>
      </c>
      <c r="E1" s="13">
        <v>2019</v>
      </c>
      <c r="F1" s="13">
        <v>2020</v>
      </c>
      <c r="G1" s="13">
        <v>2021</v>
      </c>
      <c r="H1" s="14">
        <v>2022</v>
      </c>
    </row>
    <row r="2" spans="1:8" ht="15" customHeight="1">
      <c r="A2" s="266" t="s">
        <v>191</v>
      </c>
      <c r="B2" s="8" t="s">
        <v>192</v>
      </c>
      <c r="C2" s="8">
        <v>1371301</v>
      </c>
      <c r="D2" s="8">
        <v>1725330</v>
      </c>
      <c r="E2" s="8">
        <v>992897</v>
      </c>
      <c r="F2" s="8">
        <v>723268</v>
      </c>
      <c r="G2" s="8">
        <v>648215</v>
      </c>
      <c r="H2" s="108">
        <v>621379</v>
      </c>
    </row>
    <row r="3" spans="1:8" ht="15.75" thickBot="1">
      <c r="A3" s="267"/>
      <c r="B3" s="111" t="s">
        <v>86</v>
      </c>
      <c r="C3" s="111">
        <v>0.05</v>
      </c>
      <c r="D3" s="111">
        <v>0.06</v>
      </c>
      <c r="E3" s="111">
        <v>0.03</v>
      </c>
      <c r="F3" s="111">
        <v>0.08</v>
      </c>
      <c r="G3" s="111">
        <v>0.05</v>
      </c>
      <c r="H3" s="112">
        <v>0.02</v>
      </c>
    </row>
  </sheetData>
  <mergeCells count="1">
    <mergeCell ref="A2:A3"/>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CE47-961F-4086-AECE-E6D0F8387E2A}">
  <dimension ref="A1:H9"/>
  <sheetViews>
    <sheetView workbookViewId="0">
      <selection activeCell="C17" sqref="C17"/>
    </sheetView>
  </sheetViews>
  <sheetFormatPr baseColWidth="10" defaultRowHeight="15"/>
  <cols>
    <col min="1" max="1" width="45.7109375" customWidth="1"/>
    <col min="2" max="2" width="15.7109375" style="119" customWidth="1"/>
    <col min="3" max="8" width="15.7109375" customWidth="1"/>
  </cols>
  <sheetData>
    <row r="1" spans="1:8">
      <c r="A1" s="101" t="s">
        <v>193</v>
      </c>
      <c r="B1" s="118" t="s">
        <v>147</v>
      </c>
      <c r="C1" s="29">
        <v>2017</v>
      </c>
      <c r="D1" s="29">
        <v>2018</v>
      </c>
      <c r="E1" s="13">
        <v>2019</v>
      </c>
      <c r="F1" s="13">
        <v>2020</v>
      </c>
      <c r="G1" s="13">
        <v>2021</v>
      </c>
      <c r="H1" s="14">
        <v>2022</v>
      </c>
    </row>
    <row r="2" spans="1:8" ht="15" customHeight="1">
      <c r="A2" s="266" t="s">
        <v>195</v>
      </c>
      <c r="B2" s="92" t="s">
        <v>194</v>
      </c>
      <c r="C2" s="125">
        <v>4457</v>
      </c>
      <c r="D2" s="125">
        <v>4326</v>
      </c>
      <c r="E2" s="125">
        <v>4299</v>
      </c>
      <c r="F2" s="125">
        <v>1754</v>
      </c>
      <c r="G2" s="125">
        <v>1773</v>
      </c>
      <c r="H2" s="128">
        <v>3156</v>
      </c>
    </row>
    <row r="3" spans="1:8">
      <c r="A3" s="266"/>
      <c r="B3" s="92" t="s">
        <v>84</v>
      </c>
      <c r="C3" s="126">
        <v>0.17</v>
      </c>
      <c r="D3" s="126">
        <v>0.15</v>
      </c>
      <c r="E3" s="126">
        <v>0.13</v>
      </c>
      <c r="F3" s="126">
        <v>0.19</v>
      </c>
      <c r="G3" s="126">
        <v>0.15</v>
      </c>
      <c r="H3" s="129">
        <v>0.124</v>
      </c>
    </row>
    <row r="4" spans="1:8" ht="15" customHeight="1">
      <c r="A4" s="266" t="s">
        <v>196</v>
      </c>
      <c r="B4" s="92" t="s">
        <v>194</v>
      </c>
      <c r="C4" s="91">
        <v>161</v>
      </c>
      <c r="D4" s="91">
        <v>157</v>
      </c>
      <c r="E4" s="91">
        <v>142</v>
      </c>
      <c r="F4" s="91">
        <v>72</v>
      </c>
      <c r="G4" s="91">
        <v>56</v>
      </c>
      <c r="H4" s="130">
        <v>99</v>
      </c>
    </row>
    <row r="5" spans="1:8">
      <c r="A5" s="266"/>
      <c r="B5" s="92" t="s">
        <v>84</v>
      </c>
      <c r="C5" s="126">
        <v>0.01</v>
      </c>
      <c r="D5" s="126">
        <v>0.01</v>
      </c>
      <c r="E5" s="126">
        <v>0.01</v>
      </c>
      <c r="F5" s="126">
        <v>0.01</v>
      </c>
      <c r="G5" s="126">
        <v>0.01</v>
      </c>
      <c r="H5" s="129">
        <v>0</v>
      </c>
    </row>
    <row r="6" spans="1:8">
      <c r="A6" s="266" t="s">
        <v>197</v>
      </c>
      <c r="B6" s="92" t="s">
        <v>194</v>
      </c>
      <c r="C6" s="125">
        <v>2981</v>
      </c>
      <c r="D6" s="125">
        <v>2975</v>
      </c>
      <c r="E6" s="125">
        <v>3003</v>
      </c>
      <c r="F6" s="125">
        <v>1196</v>
      </c>
      <c r="G6" s="125">
        <v>1220</v>
      </c>
      <c r="H6" s="128">
        <v>2219</v>
      </c>
    </row>
    <row r="7" spans="1:8">
      <c r="A7" s="266"/>
      <c r="B7" s="92" t="s">
        <v>84</v>
      </c>
      <c r="C7" s="126">
        <v>0.11</v>
      </c>
      <c r="D7" s="126">
        <v>0.1</v>
      </c>
      <c r="E7" s="126">
        <v>0.09</v>
      </c>
      <c r="F7" s="126">
        <v>0.13</v>
      </c>
      <c r="G7" s="126">
        <v>0.1</v>
      </c>
      <c r="H7" s="129">
        <v>0.09</v>
      </c>
    </row>
    <row r="8" spans="1:8" ht="15" customHeight="1">
      <c r="A8" s="266" t="s">
        <v>198</v>
      </c>
      <c r="B8" s="92" t="s">
        <v>194</v>
      </c>
      <c r="C8" s="91">
        <v>414</v>
      </c>
      <c r="D8" s="91">
        <v>412</v>
      </c>
      <c r="E8" s="91">
        <v>396</v>
      </c>
      <c r="F8" s="91">
        <v>121</v>
      </c>
      <c r="G8" s="91">
        <v>68</v>
      </c>
      <c r="H8" s="128">
        <v>198</v>
      </c>
    </row>
    <row r="9" spans="1:8" ht="15.75" thickBot="1">
      <c r="A9" s="267"/>
      <c r="B9" s="94" t="s">
        <v>84</v>
      </c>
      <c r="C9" s="131">
        <v>0.02</v>
      </c>
      <c r="D9" s="131">
        <v>0.01</v>
      </c>
      <c r="E9" s="131">
        <v>0.01</v>
      </c>
      <c r="F9" s="131">
        <v>0.01</v>
      </c>
      <c r="G9" s="131">
        <v>0.01</v>
      </c>
      <c r="H9" s="132">
        <v>0.01</v>
      </c>
    </row>
  </sheetData>
  <mergeCells count="4">
    <mergeCell ref="A2:A3"/>
    <mergeCell ref="A4:A5"/>
    <mergeCell ref="A6:A7"/>
    <mergeCell ref="A8:A9"/>
  </mergeCells>
  <pageMargins left="0.7" right="0.7" top="0.78740157499999996" bottom="0.78740157499999996"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589F7-6C70-4916-AAFA-3CB4926F57C8}">
  <dimension ref="A1:G3"/>
  <sheetViews>
    <sheetView workbookViewId="0">
      <selection activeCell="J21" sqref="J21"/>
    </sheetView>
  </sheetViews>
  <sheetFormatPr baseColWidth="10" defaultRowHeight="15"/>
  <cols>
    <col min="1" max="1" width="45.7109375" style="3" customWidth="1"/>
    <col min="2" max="7" width="15.7109375" style="106" customWidth="1"/>
  </cols>
  <sheetData>
    <row r="1" spans="1:7" ht="18">
      <c r="A1" s="101" t="s">
        <v>201</v>
      </c>
      <c r="B1" s="102">
        <v>2017</v>
      </c>
      <c r="C1" s="28">
        <v>2018</v>
      </c>
      <c r="D1" s="29">
        <v>2019</v>
      </c>
      <c r="E1" s="13">
        <v>2020</v>
      </c>
      <c r="F1" s="13">
        <v>2021</v>
      </c>
      <c r="G1" s="14">
        <v>2022</v>
      </c>
    </row>
    <row r="2" spans="1:7">
      <c r="A2" s="107" t="s">
        <v>199</v>
      </c>
      <c r="B2" s="8">
        <v>29784</v>
      </c>
      <c r="C2" s="8">
        <v>19952</v>
      </c>
      <c r="D2" s="8">
        <v>19612</v>
      </c>
      <c r="E2" s="8">
        <v>12301</v>
      </c>
      <c r="F2" s="8">
        <v>12911</v>
      </c>
      <c r="G2" s="108">
        <v>7567</v>
      </c>
    </row>
    <row r="3" spans="1:7" ht="15.75" thickBot="1">
      <c r="A3" s="121" t="s">
        <v>200</v>
      </c>
      <c r="B3" s="111">
        <v>1.124067899981205</v>
      </c>
      <c r="C3" s="111">
        <v>0.68237830866010651</v>
      </c>
      <c r="D3" s="111">
        <v>0.58166696760389036</v>
      </c>
      <c r="E3" s="111">
        <v>1.316521190415135</v>
      </c>
      <c r="F3" s="111">
        <v>1.0646572947248627</v>
      </c>
      <c r="G3" s="112">
        <v>0.2983206522416193</v>
      </c>
    </row>
  </sheetData>
  <protectedRanges>
    <protectedRange algorithmName="SHA-512" hashValue="U3bMXjd6SIXkKur7N+VRYiRcFFGamE86BoT7uIZrrfwXal8CcYTJr6QI2Zq3VzLHT1xLwTfPIrtKrdpOXDfxDQ==" saltValue="/aR1qfO0B7NlF+O92Np2rw==" spinCount="100000" sqref="G2" name="Bereich1_1"/>
  </protectedRange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DB0A9-E7A9-4250-903C-862116B1330F}">
  <dimension ref="A1:G5"/>
  <sheetViews>
    <sheetView workbookViewId="0">
      <selection activeCell="D18" sqref="D18"/>
    </sheetView>
  </sheetViews>
  <sheetFormatPr baseColWidth="10" defaultRowHeight="15"/>
  <cols>
    <col min="1" max="1" width="45.7109375" style="3" customWidth="1"/>
    <col min="2" max="7" width="15.7109375" style="3" customWidth="1"/>
    <col min="8" max="16384" width="11.42578125" style="3"/>
  </cols>
  <sheetData>
    <row r="1" spans="1:7" ht="18">
      <c r="A1" s="196" t="s">
        <v>202</v>
      </c>
      <c r="B1" s="197">
        <v>2017</v>
      </c>
      <c r="C1" s="198">
        <v>2018</v>
      </c>
      <c r="D1" s="198">
        <v>2019</v>
      </c>
      <c r="E1" s="198">
        <v>2020</v>
      </c>
      <c r="F1" s="198">
        <v>2021</v>
      </c>
      <c r="G1" s="199">
        <v>2022</v>
      </c>
    </row>
    <row r="2" spans="1:7">
      <c r="A2" s="200" t="s">
        <v>41</v>
      </c>
      <c r="B2" s="155">
        <v>8455</v>
      </c>
      <c r="C2" s="155">
        <v>8958</v>
      </c>
      <c r="D2" s="155">
        <v>9648</v>
      </c>
      <c r="E2" s="155">
        <v>4745</v>
      </c>
      <c r="F2" s="155">
        <v>5663</v>
      </c>
      <c r="G2" s="201">
        <v>7567</v>
      </c>
    </row>
    <row r="3" spans="1:7">
      <c r="A3" s="202" t="s">
        <v>42</v>
      </c>
      <c r="B3" s="156">
        <v>45732</v>
      </c>
      <c r="C3" s="156">
        <v>42587</v>
      </c>
      <c r="D3" s="156">
        <v>21216</v>
      </c>
      <c r="E3" s="156">
        <v>17758</v>
      </c>
      <c r="F3" s="156">
        <v>18053</v>
      </c>
      <c r="G3" s="203">
        <v>0</v>
      </c>
    </row>
    <row r="4" spans="1:7">
      <c r="A4" s="202" t="s">
        <v>43</v>
      </c>
      <c r="B4" s="156">
        <v>322735</v>
      </c>
      <c r="C4" s="156">
        <v>293124</v>
      </c>
      <c r="D4" s="156">
        <v>349898</v>
      </c>
      <c r="E4" s="156">
        <v>129850</v>
      </c>
      <c r="F4" s="156">
        <v>151240</v>
      </c>
      <c r="G4" s="203">
        <v>176600</v>
      </c>
    </row>
    <row r="5" spans="1:7" ht="15.75" thickBot="1">
      <c r="A5" s="204" t="s">
        <v>156</v>
      </c>
      <c r="B5" s="205">
        <v>376992</v>
      </c>
      <c r="C5" s="205">
        <v>344669</v>
      </c>
      <c r="D5" s="205">
        <v>380762</v>
      </c>
      <c r="E5" s="205">
        <v>152353</v>
      </c>
      <c r="F5" s="205">
        <v>174956</v>
      </c>
      <c r="G5" s="206">
        <v>184167</v>
      </c>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7009-96AD-42BB-8661-003BA5B1AB8F}">
  <dimension ref="A1:G15"/>
  <sheetViews>
    <sheetView workbookViewId="0">
      <selection activeCell="M11" sqref="M11"/>
    </sheetView>
  </sheetViews>
  <sheetFormatPr baseColWidth="10" defaultRowHeight="15"/>
  <cols>
    <col min="1" max="1" width="45.7109375" style="59" customWidth="1"/>
    <col min="2" max="7" width="15.7109375" customWidth="1"/>
  </cols>
  <sheetData>
    <row r="1" spans="1:7">
      <c r="A1" s="28"/>
      <c r="B1" s="33">
        <v>2017</v>
      </c>
      <c r="C1" s="29">
        <v>2018</v>
      </c>
      <c r="D1" s="29">
        <v>2019</v>
      </c>
      <c r="E1" s="13">
        <v>2020</v>
      </c>
      <c r="F1" s="13">
        <v>2021</v>
      </c>
      <c r="G1" s="13">
        <v>2022</v>
      </c>
    </row>
    <row r="2" spans="1:7">
      <c r="A2" s="122" t="s">
        <v>203</v>
      </c>
      <c r="B2" s="91">
        <v>61</v>
      </c>
      <c r="C2" s="91">
        <v>479</v>
      </c>
      <c r="D2" s="91">
        <v>608</v>
      </c>
      <c r="E2" s="91">
        <v>332</v>
      </c>
      <c r="F2" s="91">
        <v>408</v>
      </c>
      <c r="G2" s="91">
        <v>552</v>
      </c>
    </row>
    <row r="3" spans="1:7">
      <c r="A3" s="122" t="s">
        <v>204</v>
      </c>
      <c r="B3" s="124">
        <v>2.3E-3</v>
      </c>
      <c r="C3" s="124">
        <v>1.8100000000000002E-2</v>
      </c>
      <c r="D3" s="124">
        <v>1.7999999999999999E-2</v>
      </c>
      <c r="E3" s="124">
        <v>3.56E-2</v>
      </c>
      <c r="F3" s="124">
        <v>3.3700000000000001E-2</v>
      </c>
      <c r="G3" s="124">
        <v>2.18E-2</v>
      </c>
    </row>
    <row r="4" spans="1:7">
      <c r="A4" s="122" t="s">
        <v>205</v>
      </c>
      <c r="B4" s="125">
        <v>54737</v>
      </c>
      <c r="C4" s="125">
        <v>61019</v>
      </c>
      <c r="D4" s="125">
        <v>68125</v>
      </c>
      <c r="E4" s="125">
        <v>32041</v>
      </c>
      <c r="F4" s="125">
        <v>36536</v>
      </c>
      <c r="G4" s="125">
        <v>54801</v>
      </c>
    </row>
    <row r="5" spans="1:7">
      <c r="A5" s="122" t="s">
        <v>206</v>
      </c>
      <c r="B5" s="126">
        <v>2.0699999999999998</v>
      </c>
      <c r="C5" s="126">
        <v>2.2999999999999998</v>
      </c>
      <c r="D5" s="126">
        <v>2.02</v>
      </c>
      <c r="E5" s="126">
        <v>3.43</v>
      </c>
      <c r="F5" s="126">
        <v>3.01</v>
      </c>
      <c r="G5" s="126">
        <v>2.16</v>
      </c>
    </row>
    <row r="6" spans="1:7">
      <c r="A6" s="122" t="s">
        <v>207</v>
      </c>
      <c r="B6" s="125">
        <v>6862</v>
      </c>
      <c r="C6" s="125">
        <v>7758</v>
      </c>
      <c r="D6" s="125">
        <v>8375</v>
      </c>
      <c r="E6" s="125">
        <v>3707</v>
      </c>
      <c r="F6" s="125">
        <v>3966</v>
      </c>
      <c r="G6" s="125">
        <v>6694</v>
      </c>
    </row>
    <row r="7" spans="1:7">
      <c r="A7" s="122" t="s">
        <v>208</v>
      </c>
      <c r="B7" s="126">
        <v>0.26</v>
      </c>
      <c r="C7" s="126">
        <v>0.28999999999999998</v>
      </c>
      <c r="D7" s="126">
        <v>0.25</v>
      </c>
      <c r="E7" s="126">
        <v>0.4</v>
      </c>
      <c r="F7" s="126">
        <v>0.33</v>
      </c>
      <c r="G7" s="126">
        <v>0.26</v>
      </c>
    </row>
    <row r="8" spans="1:7" s="284" customFormat="1" ht="30">
      <c r="A8" s="285" t="s">
        <v>209</v>
      </c>
      <c r="B8" s="286">
        <v>61660</v>
      </c>
      <c r="C8" s="286">
        <v>69256</v>
      </c>
      <c r="D8" s="286">
        <v>77108</v>
      </c>
      <c r="E8" s="286">
        <v>36080</v>
      </c>
      <c r="F8" s="286">
        <v>40910</v>
      </c>
      <c r="G8" s="286">
        <v>62047</v>
      </c>
    </row>
    <row r="9" spans="1:7" s="123" customFormat="1">
      <c r="A9" s="122" t="s">
        <v>210</v>
      </c>
      <c r="B9" s="127">
        <v>2.33</v>
      </c>
      <c r="C9" s="127">
        <v>2.37</v>
      </c>
      <c r="D9" s="127">
        <v>2.29</v>
      </c>
      <c r="E9" s="127">
        <v>3.86</v>
      </c>
      <c r="F9" s="127">
        <v>3.37</v>
      </c>
      <c r="G9" s="127">
        <v>2.4500000000000002</v>
      </c>
    </row>
    <row r="10" spans="1:7" ht="15.75" thickBot="1"/>
    <row r="11" spans="1:7">
      <c r="A11" s="208" t="s">
        <v>211</v>
      </c>
      <c r="B11" s="209"/>
      <c r="C11" s="209"/>
      <c r="D11" s="209"/>
      <c r="E11" s="209"/>
      <c r="F11" s="209"/>
      <c r="G11" s="210"/>
    </row>
    <row r="12" spans="1:7">
      <c r="A12" s="211"/>
      <c r="B12" s="212"/>
      <c r="C12" s="212"/>
      <c r="D12" s="212"/>
      <c r="E12" s="212"/>
      <c r="F12" s="212"/>
      <c r="G12" s="213"/>
    </row>
    <row r="13" spans="1:7">
      <c r="A13" s="211"/>
      <c r="B13" s="212"/>
      <c r="C13" s="212"/>
      <c r="D13" s="212"/>
      <c r="E13" s="212"/>
      <c r="F13" s="212"/>
      <c r="G13" s="213"/>
    </row>
    <row r="14" spans="1:7">
      <c r="A14" s="211"/>
      <c r="B14" s="212"/>
      <c r="C14" s="212"/>
      <c r="D14" s="212"/>
      <c r="E14" s="212"/>
      <c r="F14" s="212"/>
      <c r="G14" s="213"/>
    </row>
    <row r="15" spans="1:7" ht="15.75" thickBot="1">
      <c r="A15" s="214"/>
      <c r="B15" s="215"/>
      <c r="C15" s="215"/>
      <c r="D15" s="215"/>
      <c r="E15" s="215"/>
      <c r="F15" s="215"/>
      <c r="G15" s="216"/>
    </row>
  </sheetData>
  <mergeCells count="1">
    <mergeCell ref="A11:G15"/>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9FF77-310A-44D7-AAF2-7B235A7C5F67}">
  <dimension ref="A1:G10"/>
  <sheetViews>
    <sheetView workbookViewId="0">
      <selection activeCell="B20" sqref="B20"/>
    </sheetView>
  </sheetViews>
  <sheetFormatPr baseColWidth="10" defaultRowHeight="15"/>
  <cols>
    <col min="1" max="1" width="45.7109375" style="59" customWidth="1"/>
    <col min="2" max="7" width="15.7109375" customWidth="1"/>
  </cols>
  <sheetData>
    <row r="1" spans="1:7" ht="16.5">
      <c r="A1" s="28"/>
      <c r="B1" s="33">
        <v>2017</v>
      </c>
      <c r="C1" s="29">
        <v>2018</v>
      </c>
      <c r="D1" s="29">
        <v>2019</v>
      </c>
      <c r="E1" s="13">
        <v>2020</v>
      </c>
      <c r="F1" s="26" t="s">
        <v>13</v>
      </c>
      <c r="G1" s="13">
        <v>2022</v>
      </c>
    </row>
    <row r="2" spans="1:7" s="123" customFormat="1" ht="61.5">
      <c r="A2" s="158" t="s">
        <v>212</v>
      </c>
      <c r="B2" s="157">
        <v>80.540000000000006</v>
      </c>
      <c r="C2" s="157">
        <v>87.42</v>
      </c>
      <c r="D2" s="157">
        <v>96.03</v>
      </c>
      <c r="E2" s="157">
        <v>58.28</v>
      </c>
      <c r="F2" s="157">
        <v>63.1</v>
      </c>
      <c r="G2" s="157">
        <v>80</v>
      </c>
    </row>
    <row r="3" spans="1:7" s="123" customFormat="1" ht="61.5">
      <c r="A3" s="158" t="s">
        <v>213</v>
      </c>
      <c r="B3" s="157">
        <v>106.5</v>
      </c>
      <c r="C3" s="157">
        <v>128.27000000000001</v>
      </c>
      <c r="D3" s="157">
        <v>142.27000000000001</v>
      </c>
      <c r="E3" s="157">
        <v>77</v>
      </c>
      <c r="F3" s="157">
        <v>100.95</v>
      </c>
      <c r="G3" s="157">
        <v>122.85</v>
      </c>
    </row>
    <row r="4" spans="1:7" ht="15.75" thickBot="1"/>
    <row r="5" spans="1:7">
      <c r="A5" s="208" t="s">
        <v>214</v>
      </c>
      <c r="B5" s="209"/>
      <c r="C5" s="209"/>
      <c r="D5" s="209"/>
      <c r="E5" s="209"/>
      <c r="F5" s="209"/>
      <c r="G5" s="210"/>
    </row>
    <row r="6" spans="1:7">
      <c r="A6" s="211"/>
      <c r="B6" s="212"/>
      <c r="C6" s="212"/>
      <c r="D6" s="212"/>
      <c r="E6" s="212"/>
      <c r="F6" s="212"/>
      <c r="G6" s="213"/>
    </row>
    <row r="7" spans="1:7">
      <c r="A7" s="211"/>
      <c r="B7" s="212"/>
      <c r="C7" s="212"/>
      <c r="D7" s="212"/>
      <c r="E7" s="212"/>
      <c r="F7" s="212"/>
      <c r="G7" s="213"/>
    </row>
    <row r="8" spans="1:7">
      <c r="A8" s="211"/>
      <c r="B8" s="212"/>
      <c r="C8" s="212"/>
      <c r="D8" s="212"/>
      <c r="E8" s="212"/>
      <c r="F8" s="212"/>
      <c r="G8" s="213"/>
    </row>
    <row r="9" spans="1:7">
      <c r="A9" s="211"/>
      <c r="B9" s="212"/>
      <c r="C9" s="212"/>
      <c r="D9" s="212"/>
      <c r="E9" s="212"/>
      <c r="F9" s="212"/>
      <c r="G9" s="213"/>
    </row>
    <row r="10" spans="1:7" ht="15.75" thickBot="1">
      <c r="A10" s="214"/>
      <c r="B10" s="215"/>
      <c r="C10" s="215"/>
      <c r="D10" s="215"/>
      <c r="E10" s="215"/>
      <c r="F10" s="215"/>
      <c r="G10" s="216"/>
    </row>
  </sheetData>
  <mergeCells count="1">
    <mergeCell ref="A5:G10"/>
  </mergeCells>
  <pageMargins left="0.7" right="0.7" top="0.78740157499999996" bottom="0.78740157499999996"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7AAD-F827-4405-AA63-6C296EA6682F}">
  <dimension ref="A1:G11"/>
  <sheetViews>
    <sheetView workbookViewId="0">
      <selection activeCell="D18" sqref="D18"/>
    </sheetView>
  </sheetViews>
  <sheetFormatPr baseColWidth="10" defaultRowHeight="15"/>
  <cols>
    <col min="1" max="1" width="50.42578125" style="48" customWidth="1"/>
    <col min="2" max="7" width="15.7109375" style="48" customWidth="1"/>
    <col min="8" max="16384" width="11.42578125" style="48"/>
  </cols>
  <sheetData>
    <row r="1" spans="1:7">
      <c r="A1" s="63" t="s">
        <v>215</v>
      </c>
      <c r="B1" s="55">
        <v>2017</v>
      </c>
      <c r="C1" s="55">
        <v>2018</v>
      </c>
      <c r="D1" s="55">
        <v>2019</v>
      </c>
      <c r="E1" s="161" t="s">
        <v>33</v>
      </c>
      <c r="F1" s="161" t="s">
        <v>44</v>
      </c>
      <c r="G1" s="162">
        <v>2022</v>
      </c>
    </row>
    <row r="2" spans="1:7">
      <c r="A2" s="52" t="s">
        <v>216</v>
      </c>
      <c r="B2" s="159">
        <v>0.24</v>
      </c>
      <c r="C2" s="159">
        <v>0.20799999999999999</v>
      </c>
      <c r="D2" s="159">
        <v>0.21099999999999999</v>
      </c>
      <c r="E2" s="159">
        <v>0.21099999999999999</v>
      </c>
      <c r="F2" s="160">
        <v>0.3</v>
      </c>
      <c r="G2" s="165">
        <v>0.27</v>
      </c>
    </row>
    <row r="3" spans="1:7">
      <c r="A3" s="52" t="s">
        <v>217</v>
      </c>
      <c r="B3" s="159">
        <v>1.7000000000000001E-2</v>
      </c>
      <c r="C3" s="159">
        <v>1.4999999999999999E-2</v>
      </c>
      <c r="D3" s="159">
        <v>2.63E-2</v>
      </c>
      <c r="E3" s="159">
        <v>2.63E-2</v>
      </c>
      <c r="F3" s="160">
        <v>0.04</v>
      </c>
      <c r="G3" s="165">
        <v>0.02</v>
      </c>
    </row>
    <row r="4" spans="1:7">
      <c r="A4" s="52" t="s">
        <v>218</v>
      </c>
      <c r="B4" s="159">
        <v>7.0000000000000001E-3</v>
      </c>
      <c r="C4" s="159">
        <v>1.6E-2</v>
      </c>
      <c r="D4" s="159">
        <v>1.0500000000000001E-2</v>
      </c>
      <c r="E4" s="159">
        <v>1.0500000000000001E-2</v>
      </c>
      <c r="F4" s="62" t="s">
        <v>45</v>
      </c>
      <c r="G4" s="165">
        <v>0.03</v>
      </c>
    </row>
    <row r="5" spans="1:7">
      <c r="A5" s="52" t="s">
        <v>219</v>
      </c>
      <c r="B5" s="159">
        <v>0.193</v>
      </c>
      <c r="C5" s="159">
        <v>0.183</v>
      </c>
      <c r="D5" s="159">
        <v>0.10249999999999999</v>
      </c>
      <c r="E5" s="159">
        <v>0.10249999999999999</v>
      </c>
      <c r="F5" s="160">
        <v>0.18</v>
      </c>
      <c r="G5" s="165">
        <v>0.17</v>
      </c>
    </row>
    <row r="6" spans="1:7" ht="18" customHeight="1">
      <c r="A6" s="52" t="s">
        <v>220</v>
      </c>
      <c r="B6" s="159">
        <v>8.3000000000000004E-2</v>
      </c>
      <c r="C6" s="159">
        <v>9.7000000000000003E-2</v>
      </c>
      <c r="D6" s="159">
        <v>0.1065</v>
      </c>
      <c r="E6" s="159">
        <v>0.1065</v>
      </c>
      <c r="F6" s="160">
        <v>0.08</v>
      </c>
      <c r="G6" s="165">
        <v>0.09</v>
      </c>
    </row>
    <row r="7" spans="1:7">
      <c r="A7" s="52" t="s">
        <v>221</v>
      </c>
      <c r="B7" s="159">
        <v>2.5000000000000001E-2</v>
      </c>
      <c r="C7" s="159">
        <v>4.2000000000000003E-2</v>
      </c>
      <c r="D7" s="159">
        <v>3.15E-2</v>
      </c>
      <c r="E7" s="159">
        <v>3.15E-2</v>
      </c>
      <c r="F7" s="62" t="s">
        <v>45</v>
      </c>
      <c r="G7" s="66" t="s">
        <v>45</v>
      </c>
    </row>
    <row r="8" spans="1:7" s="2" customFormat="1" ht="30">
      <c r="A8" s="174" t="s">
        <v>222</v>
      </c>
      <c r="B8" s="287">
        <v>0.434</v>
      </c>
      <c r="C8" s="287">
        <v>0.438</v>
      </c>
      <c r="D8" s="287">
        <v>0.45900000000000002</v>
      </c>
      <c r="E8" s="287">
        <v>0.45900000000000002</v>
      </c>
      <c r="F8" s="288">
        <v>0.33</v>
      </c>
      <c r="G8" s="289">
        <v>0.37</v>
      </c>
    </row>
    <row r="9" spans="1:7">
      <c r="A9" s="52" t="s">
        <v>223</v>
      </c>
      <c r="B9" s="62" t="s">
        <v>45</v>
      </c>
      <c r="C9" s="62" t="s">
        <v>45</v>
      </c>
      <c r="D9" s="159">
        <v>4.3299999999999998E-2</v>
      </c>
      <c r="E9" s="159">
        <v>4.3299999999999998E-2</v>
      </c>
      <c r="F9" s="62" t="s">
        <v>45</v>
      </c>
      <c r="G9" s="66" t="s">
        <v>45</v>
      </c>
    </row>
    <row r="10" spans="1:7">
      <c r="A10" s="52" t="s">
        <v>224</v>
      </c>
      <c r="B10" s="62" t="s">
        <v>45</v>
      </c>
      <c r="C10" s="62" t="s">
        <v>45</v>
      </c>
      <c r="D10" s="159">
        <v>4.7999999999999996E-3</v>
      </c>
      <c r="E10" s="159">
        <v>4.7999999999999996E-3</v>
      </c>
      <c r="F10" s="62" t="s">
        <v>45</v>
      </c>
      <c r="G10" s="66" t="s">
        <v>45</v>
      </c>
    </row>
    <row r="11" spans="1:7" ht="15.75" thickBot="1">
      <c r="A11" s="76" t="s">
        <v>225</v>
      </c>
      <c r="B11" s="163">
        <v>1E-3</v>
      </c>
      <c r="C11" s="163">
        <v>1E-3</v>
      </c>
      <c r="D11" s="163">
        <v>4.7999999999999996E-3</v>
      </c>
      <c r="E11" s="163">
        <v>4.7999999999999996E-3</v>
      </c>
      <c r="F11" s="164">
        <v>0.06</v>
      </c>
      <c r="G11" s="166">
        <v>0.04</v>
      </c>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F810-468A-4912-AC33-1D877D3A9411}">
  <dimension ref="A1:G2"/>
  <sheetViews>
    <sheetView workbookViewId="0">
      <selection activeCell="A7" sqref="A7:A8"/>
    </sheetView>
  </sheetViews>
  <sheetFormatPr baseColWidth="10" defaultRowHeight="15"/>
  <cols>
    <col min="1" max="1" width="45.7109375" style="48" customWidth="1"/>
    <col min="2" max="7" width="15.7109375" style="48" customWidth="1"/>
    <col min="8" max="16384" width="11.42578125" style="48"/>
  </cols>
  <sheetData>
    <row r="1" spans="1:7">
      <c r="A1" s="63" t="s">
        <v>226</v>
      </c>
      <c r="B1" s="50">
        <v>2017</v>
      </c>
      <c r="C1" s="50">
        <v>2018</v>
      </c>
      <c r="D1" s="50">
        <v>2019</v>
      </c>
      <c r="E1" s="50">
        <v>2020</v>
      </c>
      <c r="F1" s="50">
        <v>2021</v>
      </c>
      <c r="G1" s="51">
        <v>2022</v>
      </c>
    </row>
    <row r="2" spans="1:7" ht="15.75" thickBot="1">
      <c r="A2" s="167"/>
      <c r="B2" s="67">
        <v>2.9</v>
      </c>
      <c r="C2" s="67">
        <v>2.8</v>
      </c>
      <c r="D2" s="67">
        <v>2.4</v>
      </c>
      <c r="E2" s="67">
        <v>3.6</v>
      </c>
      <c r="F2" s="67">
        <v>5.9</v>
      </c>
      <c r="G2" s="168">
        <v>2.2000000000000002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6A31-C2CC-4445-B8F5-367ED8CAD650}">
  <dimension ref="A1"/>
  <sheetViews>
    <sheetView workbookViewId="0">
      <selection activeCell="M27" sqref="M27"/>
    </sheetView>
  </sheetViews>
  <sheetFormatPr baseColWidth="10" defaultRowHeight="15"/>
  <sheetData/>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93BA-DEF0-4D16-8B5C-8FB934D7C8BF}">
  <dimension ref="A1:H9"/>
  <sheetViews>
    <sheetView workbookViewId="0">
      <selection activeCell="E14" sqref="E14"/>
    </sheetView>
  </sheetViews>
  <sheetFormatPr baseColWidth="10" defaultRowHeight="15"/>
  <cols>
    <col min="1" max="1" width="45.7109375" style="48" customWidth="1"/>
    <col min="2" max="2" width="15.7109375" style="58" customWidth="1"/>
    <col min="3" max="8" width="15.7109375" style="48" customWidth="1"/>
    <col min="9" max="16384" width="11.42578125" style="48"/>
  </cols>
  <sheetData>
    <row r="1" spans="1:8">
      <c r="A1" s="169" t="s">
        <v>233</v>
      </c>
      <c r="B1" s="170" t="s">
        <v>47</v>
      </c>
      <c r="C1" s="55">
        <v>2017</v>
      </c>
      <c r="D1" s="55">
        <v>2018</v>
      </c>
      <c r="E1" s="55">
        <v>2019</v>
      </c>
      <c r="F1" s="55">
        <v>2020</v>
      </c>
      <c r="G1" s="55">
        <v>2021</v>
      </c>
      <c r="H1" s="57">
        <v>2022</v>
      </c>
    </row>
    <row r="2" spans="1:8">
      <c r="A2" s="52" t="s">
        <v>227</v>
      </c>
      <c r="B2" s="92" t="s">
        <v>46</v>
      </c>
      <c r="C2" s="61">
        <v>201315</v>
      </c>
      <c r="D2" s="61">
        <v>205857</v>
      </c>
      <c r="E2" s="61">
        <v>182141</v>
      </c>
      <c r="F2" s="61">
        <v>192588</v>
      </c>
      <c r="G2" s="61">
        <v>203746</v>
      </c>
      <c r="H2" s="64">
        <v>200143</v>
      </c>
    </row>
    <row r="3" spans="1:8" ht="18">
      <c r="A3" s="171" t="s">
        <v>228</v>
      </c>
      <c r="B3" s="92" t="s">
        <v>194</v>
      </c>
      <c r="C3" s="56">
        <v>43</v>
      </c>
      <c r="D3" s="56">
        <v>76</v>
      </c>
      <c r="E3" s="56">
        <v>0</v>
      </c>
      <c r="F3" s="56">
        <v>0</v>
      </c>
      <c r="G3" s="56">
        <v>0</v>
      </c>
      <c r="H3" s="120">
        <v>0</v>
      </c>
    </row>
    <row r="4" spans="1:8">
      <c r="A4" s="52" t="s">
        <v>229</v>
      </c>
      <c r="B4" s="92" t="s">
        <v>46</v>
      </c>
      <c r="C4" s="61">
        <v>304850</v>
      </c>
      <c r="D4" s="61">
        <v>272780</v>
      </c>
      <c r="E4" s="61">
        <v>265000</v>
      </c>
      <c r="F4" s="61">
        <v>258132</v>
      </c>
      <c r="G4" s="61">
        <v>318242</v>
      </c>
      <c r="H4" s="64">
        <v>251962</v>
      </c>
    </row>
    <row r="5" spans="1:8" ht="18">
      <c r="A5" s="171" t="s">
        <v>228</v>
      </c>
      <c r="B5" s="92" t="s">
        <v>194</v>
      </c>
      <c r="C5" s="56">
        <f>C4*0.2/1000</f>
        <v>60.97</v>
      </c>
      <c r="D5" s="56">
        <f t="shared" ref="D5:H5" si="0">D4*0.2/1000</f>
        <v>54.555999999999997</v>
      </c>
      <c r="E5" s="56">
        <f t="shared" si="0"/>
        <v>53</v>
      </c>
      <c r="F5" s="56">
        <f t="shared" si="0"/>
        <v>51.626400000000004</v>
      </c>
      <c r="G5" s="56">
        <f t="shared" si="0"/>
        <v>63.648400000000002</v>
      </c>
      <c r="H5" s="120">
        <f t="shared" si="0"/>
        <v>50.392400000000002</v>
      </c>
    </row>
    <row r="6" spans="1:8">
      <c r="A6" s="52" t="s">
        <v>230</v>
      </c>
      <c r="B6" s="92" t="s">
        <v>192</v>
      </c>
      <c r="C6" s="61">
        <v>3582</v>
      </c>
      <c r="D6" s="61">
        <v>2305</v>
      </c>
      <c r="E6" s="61">
        <v>3611</v>
      </c>
      <c r="F6" s="61">
        <v>2300</v>
      </c>
      <c r="G6" s="61">
        <v>3801</v>
      </c>
      <c r="H6" s="64">
        <v>2243</v>
      </c>
    </row>
    <row r="7" spans="1:8" ht="18">
      <c r="A7" s="171" t="s">
        <v>228</v>
      </c>
      <c r="B7" s="92" t="s">
        <v>194</v>
      </c>
      <c r="C7" s="56">
        <f t="shared" ref="C7:H7" si="1">(C6*9.91)*2.676492/1000</f>
        <v>95.009095949040017</v>
      </c>
      <c r="D7" s="56">
        <f t="shared" si="1"/>
        <v>61.1379023346</v>
      </c>
      <c r="E7" s="56">
        <f t="shared" si="1"/>
        <v>95.778292984920014</v>
      </c>
      <c r="F7" s="56">
        <f t="shared" si="1"/>
        <v>61.005282156</v>
      </c>
      <c r="G7" s="56">
        <f t="shared" si="1"/>
        <v>100.81785977172002</v>
      </c>
      <c r="H7" s="120">
        <f t="shared" si="1"/>
        <v>59.493412119960006</v>
      </c>
    </row>
    <row r="8" spans="1:8">
      <c r="A8" s="52" t="s">
        <v>231</v>
      </c>
      <c r="B8" s="92" t="s">
        <v>192</v>
      </c>
      <c r="C8" s="56">
        <v>948</v>
      </c>
      <c r="D8" s="56">
        <v>739</v>
      </c>
      <c r="E8" s="61">
        <v>1027</v>
      </c>
      <c r="F8" s="56">
        <v>724</v>
      </c>
      <c r="G8" s="56">
        <v>726</v>
      </c>
      <c r="H8" s="120">
        <v>729</v>
      </c>
    </row>
    <row r="9" spans="1:8" ht="18.75" thickBot="1">
      <c r="A9" s="54" t="s">
        <v>232</v>
      </c>
      <c r="B9" s="94" t="s">
        <v>194</v>
      </c>
      <c r="C9" s="77">
        <f>C3+C5+C7</f>
        <v>198.97909594904002</v>
      </c>
      <c r="D9" s="77">
        <f t="shared" ref="D9:H9" si="2">D3+D5+D7</f>
        <v>191.69390233459998</v>
      </c>
      <c r="E9" s="77">
        <f t="shared" si="2"/>
        <v>148.77829298492003</v>
      </c>
      <c r="F9" s="77">
        <f t="shared" si="2"/>
        <v>112.63168215600001</v>
      </c>
      <c r="G9" s="77">
        <f t="shared" si="2"/>
        <v>164.46625977172002</v>
      </c>
      <c r="H9" s="207">
        <f t="shared" si="2"/>
        <v>109.88581211996001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53B9B-B236-4595-86C1-FFF179AFD55C}">
  <dimension ref="A1"/>
  <sheetViews>
    <sheetView workbookViewId="0">
      <selection activeCell="O26" sqref="O26"/>
    </sheetView>
  </sheetViews>
  <sheetFormatPr baseColWidth="10" defaultRowHeight="15"/>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0671B-2EEE-479C-B11A-379321FF0CB3}">
  <dimension ref="A1:G11"/>
  <sheetViews>
    <sheetView workbookViewId="0">
      <selection activeCell="H14" sqref="H14"/>
    </sheetView>
  </sheetViews>
  <sheetFormatPr baseColWidth="10" defaultRowHeight="15"/>
  <cols>
    <col min="1" max="4" width="30.7109375" style="3" customWidth="1"/>
    <col min="5" max="7" width="11.42578125" style="3"/>
  </cols>
  <sheetData>
    <row r="1" spans="1:4" ht="15.75">
      <c r="A1" s="217" t="s">
        <v>16</v>
      </c>
      <c r="B1" s="217"/>
      <c r="C1" s="217"/>
      <c r="D1" s="217"/>
    </row>
    <row r="2" spans="1:4" ht="15.75" thickBot="1"/>
    <row r="3" spans="1:4" ht="30">
      <c r="A3" s="32">
        <v>2021</v>
      </c>
      <c r="B3" s="33" t="s">
        <v>89</v>
      </c>
      <c r="C3" s="34" t="s">
        <v>90</v>
      </c>
      <c r="D3" s="35" t="s">
        <v>91</v>
      </c>
    </row>
    <row r="4" spans="1:4">
      <c r="A4" s="36" t="s">
        <v>88</v>
      </c>
      <c r="B4" s="31">
        <v>407</v>
      </c>
      <c r="C4" s="31">
        <v>13.4</v>
      </c>
      <c r="D4" s="37">
        <v>54.7</v>
      </c>
    </row>
    <row r="5" spans="1:4">
      <c r="A5" s="36" t="s">
        <v>17</v>
      </c>
      <c r="B5" s="31">
        <v>51.6</v>
      </c>
      <c r="C5" s="31">
        <v>27.3</v>
      </c>
      <c r="D5" s="37">
        <v>14.1</v>
      </c>
    </row>
    <row r="6" spans="1:4" ht="15.75" thickBot="1">
      <c r="A6" s="38" t="s">
        <v>18</v>
      </c>
      <c r="B6" s="39">
        <v>26.3</v>
      </c>
      <c r="C6" s="39">
        <v>3.2</v>
      </c>
      <c r="D6" s="40">
        <v>0.8</v>
      </c>
    </row>
    <row r="7" spans="1:4" ht="15.75" thickBot="1"/>
    <row r="8" spans="1:4">
      <c r="A8" s="42">
        <v>2022</v>
      </c>
      <c r="B8" s="43" t="s">
        <v>92</v>
      </c>
      <c r="C8" s="43" t="s">
        <v>93</v>
      </c>
      <c r="D8" s="44" t="s">
        <v>94</v>
      </c>
    </row>
    <row r="9" spans="1:4">
      <c r="A9" s="36" t="s">
        <v>88</v>
      </c>
      <c r="B9" s="41">
        <v>2E-3</v>
      </c>
      <c r="C9" s="41">
        <v>0.192</v>
      </c>
      <c r="D9" s="45">
        <v>0.80600000000000005</v>
      </c>
    </row>
    <row r="10" spans="1:4">
      <c r="A10" s="36" t="s">
        <v>17</v>
      </c>
      <c r="B10" s="41">
        <v>0.185</v>
      </c>
      <c r="C10" s="41">
        <v>0.18099999999999999</v>
      </c>
      <c r="D10" s="45">
        <v>0.63400000000000001</v>
      </c>
    </row>
    <row r="11" spans="1:4" ht="15.75" thickBot="1">
      <c r="A11" s="38" t="s">
        <v>18</v>
      </c>
      <c r="B11" s="46">
        <v>5.0000000000000001E-3</v>
      </c>
      <c r="C11" s="46">
        <v>0.23400000000000001</v>
      </c>
      <c r="D11" s="47">
        <v>0.76100000000000001</v>
      </c>
    </row>
  </sheetData>
  <mergeCells count="1">
    <mergeCell ref="A1:D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E9518-C169-4A4F-B5A2-39E02B419D67}">
  <dimension ref="A1"/>
  <sheetViews>
    <sheetView topLeftCell="A7" workbookViewId="0">
      <selection activeCell="S32" sqref="S32"/>
    </sheetView>
  </sheetViews>
  <sheetFormatPr baseColWidth="10" defaultRowHeight="15"/>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A79B-1EC7-451D-BF9D-57E57A365F9F}">
  <dimension ref="A1"/>
  <sheetViews>
    <sheetView workbookViewId="0">
      <selection activeCell="K32" sqref="K32"/>
    </sheetView>
  </sheetViews>
  <sheetFormatPr baseColWidth="10" defaultRowHeight="15"/>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F1E6E-6A74-4D1B-99DF-96218547E857}">
  <dimension ref="A1:G20"/>
  <sheetViews>
    <sheetView workbookViewId="0">
      <selection activeCell="L13" sqref="L13"/>
    </sheetView>
  </sheetViews>
  <sheetFormatPr baseColWidth="10" defaultRowHeight="15"/>
  <cols>
    <col min="1" max="1" width="42.7109375" style="3" customWidth="1"/>
    <col min="2" max="6" width="15.7109375" style="154" customWidth="1"/>
    <col min="7" max="16384" width="11.42578125" style="3"/>
  </cols>
  <sheetData>
    <row r="1" spans="1:7" ht="18.75" customHeight="1">
      <c r="A1" s="84"/>
      <c r="B1" s="153">
        <v>2017</v>
      </c>
      <c r="C1" s="26">
        <v>2018</v>
      </c>
      <c r="D1" s="26">
        <v>2019</v>
      </c>
      <c r="E1" s="26">
        <v>2020</v>
      </c>
      <c r="F1" s="26">
        <v>2021</v>
      </c>
      <c r="G1" s="27">
        <v>2022</v>
      </c>
    </row>
    <row r="2" spans="1:7">
      <c r="A2" s="36" t="s">
        <v>106</v>
      </c>
      <c r="B2" s="12" t="s">
        <v>20</v>
      </c>
      <c r="C2" s="12" t="s">
        <v>20</v>
      </c>
      <c r="D2" s="12" t="s">
        <v>20</v>
      </c>
      <c r="E2" s="12" t="s">
        <v>20</v>
      </c>
      <c r="F2" s="12" t="s">
        <v>20</v>
      </c>
      <c r="G2" s="18" t="s">
        <v>20</v>
      </c>
    </row>
    <row r="3" spans="1:7">
      <c r="A3" s="36" t="s">
        <v>98</v>
      </c>
      <c r="B3" s="87">
        <v>24.4</v>
      </c>
      <c r="C3" s="87">
        <v>27</v>
      </c>
      <c r="D3" s="87">
        <v>31.7</v>
      </c>
      <c r="E3" s="87">
        <v>7.8</v>
      </c>
      <c r="F3" s="87">
        <v>10.4</v>
      </c>
      <c r="G3" s="175">
        <v>23.7</v>
      </c>
    </row>
    <row r="4" spans="1:7">
      <c r="A4" s="36" t="s">
        <v>95</v>
      </c>
      <c r="B4" s="87">
        <v>6.4</v>
      </c>
      <c r="C4" s="87">
        <v>6.7</v>
      </c>
      <c r="D4" s="87">
        <v>7.2</v>
      </c>
      <c r="E4" s="87">
        <v>1.5</v>
      </c>
      <c r="F4" s="87">
        <v>2.5</v>
      </c>
      <c r="G4" s="175">
        <v>5.8</v>
      </c>
    </row>
    <row r="5" spans="1:7">
      <c r="A5" s="36" t="s">
        <v>96</v>
      </c>
      <c r="B5" s="133">
        <v>287962</v>
      </c>
      <c r="C5" s="133">
        <v>295427</v>
      </c>
      <c r="D5" s="133">
        <v>285806</v>
      </c>
      <c r="E5" s="133">
        <v>217888</v>
      </c>
      <c r="F5" s="133">
        <v>261299</v>
      </c>
      <c r="G5" s="176">
        <v>250637</v>
      </c>
    </row>
    <row r="6" spans="1:7" ht="16.5">
      <c r="A6" s="36" t="s">
        <v>99</v>
      </c>
      <c r="B6" s="133">
        <v>26496620</v>
      </c>
      <c r="C6" s="133">
        <v>29238913</v>
      </c>
      <c r="D6" s="133">
        <v>33716888</v>
      </c>
      <c r="E6" s="133">
        <v>9343564</v>
      </c>
      <c r="F6" s="133">
        <v>12126907</v>
      </c>
      <c r="G6" s="176">
        <v>25365324</v>
      </c>
    </row>
    <row r="7" spans="1:7" ht="30">
      <c r="A7" s="36" t="s">
        <v>97</v>
      </c>
      <c r="B7" s="133">
        <v>224568</v>
      </c>
      <c r="C7" s="133">
        <v>241004</v>
      </c>
      <c r="D7" s="133">
        <v>266802</v>
      </c>
      <c r="E7" s="133">
        <v>95880</v>
      </c>
      <c r="F7" s="133">
        <v>111567</v>
      </c>
      <c r="G7" s="176">
        <v>188412</v>
      </c>
    </row>
    <row r="8" spans="1:7" ht="31.5">
      <c r="A8" s="36" t="s">
        <v>101</v>
      </c>
      <c r="B8" s="133">
        <v>4959</v>
      </c>
      <c r="C8" s="133">
        <v>5330</v>
      </c>
      <c r="D8" s="133">
        <v>4907</v>
      </c>
      <c r="E8" s="133">
        <v>1579</v>
      </c>
      <c r="F8" s="133">
        <v>1933</v>
      </c>
      <c r="G8" s="177">
        <v>4396</v>
      </c>
    </row>
    <row r="9" spans="1:7" ht="30">
      <c r="A9" s="36" t="s">
        <v>100</v>
      </c>
      <c r="B9" s="12" t="s">
        <v>2</v>
      </c>
      <c r="C9" s="12" t="s">
        <v>4</v>
      </c>
      <c r="D9" s="12" t="s">
        <v>4</v>
      </c>
      <c r="E9" s="12" t="s">
        <v>4</v>
      </c>
      <c r="F9" s="12" t="s">
        <v>19</v>
      </c>
      <c r="G9" s="175" t="s">
        <v>48</v>
      </c>
    </row>
    <row r="10" spans="1:7" ht="16.5">
      <c r="A10" s="36" t="s">
        <v>102</v>
      </c>
      <c r="B10" s="133">
        <v>4328</v>
      </c>
      <c r="C10" s="133">
        <v>4555</v>
      </c>
      <c r="D10" s="133">
        <v>5341</v>
      </c>
      <c r="E10" s="133">
        <v>4936</v>
      </c>
      <c r="F10" s="133">
        <v>4376</v>
      </c>
      <c r="G10" s="177">
        <f>'[1]Ausgewählte Kennzahlen'!H13</f>
        <v>4478</v>
      </c>
    </row>
    <row r="11" spans="1:7" ht="16.5">
      <c r="A11" s="36" t="s">
        <v>103</v>
      </c>
      <c r="B11" s="133">
        <v>3133</v>
      </c>
      <c r="C11" s="133">
        <v>3159</v>
      </c>
      <c r="D11" s="133">
        <v>3172</v>
      </c>
      <c r="E11" s="133">
        <v>3057</v>
      </c>
      <c r="F11" s="133">
        <v>2765</v>
      </c>
      <c r="G11" s="177">
        <v>2671</v>
      </c>
    </row>
    <row r="12" spans="1:7" ht="17.25" thickBot="1">
      <c r="A12" s="38" t="s">
        <v>104</v>
      </c>
      <c r="B12" s="137">
        <v>5461</v>
      </c>
      <c r="C12" s="137">
        <v>5958</v>
      </c>
      <c r="D12" s="137">
        <v>6805</v>
      </c>
      <c r="E12" s="137">
        <v>6182</v>
      </c>
      <c r="F12" s="137">
        <v>5384</v>
      </c>
      <c r="G12" s="178">
        <f>'[1]Ausgewählte Kennzahlen'!H14</f>
        <v>6199</v>
      </c>
    </row>
    <row r="13" spans="1:7" ht="15.75" thickBot="1"/>
    <row r="14" spans="1:7">
      <c r="A14" s="208" t="s">
        <v>105</v>
      </c>
      <c r="B14" s="218"/>
      <c r="C14" s="218"/>
      <c r="D14" s="218"/>
      <c r="E14" s="218"/>
      <c r="F14" s="218"/>
      <c r="G14" s="219"/>
    </row>
    <row r="15" spans="1:7">
      <c r="A15" s="220"/>
      <c r="B15" s="221"/>
      <c r="C15" s="221"/>
      <c r="D15" s="221"/>
      <c r="E15" s="221"/>
      <c r="F15" s="221"/>
      <c r="G15" s="222"/>
    </row>
    <row r="16" spans="1:7">
      <c r="A16" s="220"/>
      <c r="B16" s="221"/>
      <c r="C16" s="221"/>
      <c r="D16" s="221"/>
      <c r="E16" s="221"/>
      <c r="F16" s="221"/>
      <c r="G16" s="222"/>
    </row>
    <row r="17" spans="1:7">
      <c r="A17" s="220"/>
      <c r="B17" s="221"/>
      <c r="C17" s="221"/>
      <c r="D17" s="221"/>
      <c r="E17" s="221"/>
      <c r="F17" s="221"/>
      <c r="G17" s="222"/>
    </row>
    <row r="18" spans="1:7">
      <c r="A18" s="220"/>
      <c r="B18" s="221"/>
      <c r="C18" s="221"/>
      <c r="D18" s="221"/>
      <c r="E18" s="221"/>
      <c r="F18" s="221"/>
      <c r="G18" s="222"/>
    </row>
    <row r="19" spans="1:7">
      <c r="A19" s="220"/>
      <c r="B19" s="221"/>
      <c r="C19" s="221"/>
      <c r="D19" s="221"/>
      <c r="E19" s="221"/>
      <c r="F19" s="221"/>
      <c r="G19" s="222"/>
    </row>
    <row r="20" spans="1:7" ht="32.25" customHeight="1" thickBot="1">
      <c r="A20" s="223"/>
      <c r="B20" s="224"/>
      <c r="C20" s="224"/>
      <c r="D20" s="224"/>
      <c r="E20" s="224"/>
      <c r="F20" s="224"/>
      <c r="G20" s="225"/>
    </row>
  </sheetData>
  <mergeCells count="1">
    <mergeCell ref="A14:G20"/>
  </mergeCells>
  <phoneticPr fontId="13" type="noConversion"/>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C9E2-A984-4DD2-81F9-3B69DFA179A4}">
  <dimension ref="A1"/>
  <sheetViews>
    <sheetView workbookViewId="0">
      <selection activeCell="T24" sqref="T24"/>
    </sheetView>
  </sheetViews>
  <sheetFormatPr baseColWidth="10" defaultRowHeight="1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30</vt:i4>
      </vt:variant>
    </vt:vector>
  </HeadingPairs>
  <TitlesOfParts>
    <vt:vector size="30" baseType="lpstr">
      <vt:lpstr>Selected key data</vt:lpstr>
      <vt:lpstr>Materiality Matrix</vt:lpstr>
      <vt:lpstr>Sustainability organisation</vt:lpstr>
      <vt:lpstr>Sustainable Development Goals</vt:lpstr>
      <vt:lpstr>EU taxonomy</vt:lpstr>
      <vt:lpstr>Area covered by Vienna Airport</vt:lpstr>
      <vt:lpstr>Catchment area</vt:lpstr>
      <vt:lpstr>Operating indicators</vt:lpstr>
      <vt:lpstr>Organisation chart</vt:lpstr>
      <vt:lpstr>Financial indicators</vt:lpstr>
      <vt:lpstr>Employees key indicators</vt:lpstr>
      <vt:lpstr>Parental leave and return ratio</vt:lpstr>
      <vt:lpstr>New employees 2017–2022</vt:lpstr>
      <vt:lpstr>Employee turnover 2017–2022</vt:lpstr>
      <vt:lpstr>Amount spent on training</vt:lpstr>
      <vt:lpstr>Apprentices at Flughafen Wien </vt:lpstr>
      <vt:lpstr>Occupational health and safety</vt:lpstr>
      <vt:lpstr>Key data energy consumption</vt:lpstr>
      <vt:lpstr>FWAG total energy requirement</vt:lpstr>
      <vt:lpstr>FWAG total energy requirements </vt:lpstr>
      <vt:lpstr>FWAG water consumption</vt:lpstr>
      <vt:lpstr>Aircraft de-icing 2017–2022</vt:lpstr>
      <vt:lpstr>FWAG Waste 2017–2022</vt:lpstr>
      <vt:lpstr>FWAG CO2 emissions in tonnes</vt:lpstr>
      <vt:lpstr>CO2 emissions by Scope</vt:lpstr>
      <vt:lpstr>Airborne emissions 2017–2022</vt:lpstr>
      <vt:lpstr>Area of the flight noise zone</vt:lpstr>
      <vt:lpstr>Modal split at Vienna Airport</vt:lpstr>
      <vt:lpstr>Bird strikes at Vienna Airport</vt:lpstr>
      <vt:lpstr>Key data Vöslau Airport</vt:lpstr>
    </vt:vector>
  </TitlesOfParts>
  <Company>Flughafen Wien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 Mario, OU</dc:creator>
  <cp:lastModifiedBy>Santi Mario, OU</cp:lastModifiedBy>
  <dcterms:created xsi:type="dcterms:W3CDTF">2023-11-02T08:59:09Z</dcterms:created>
  <dcterms:modified xsi:type="dcterms:W3CDTF">2023-11-23T13:10:59Z</dcterms:modified>
</cp:coreProperties>
</file>